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2955" yWindow="105" windowWidth="7725" windowHeight="8880" activeTab="0"/>
  </bookViews>
  <sheets>
    <sheet name="ESE348" sheetId="1" r:id="rId1"/>
  </sheets>
  <definedNames>
    <definedName name="ACwvu.Cap._.Proj._.Dist._.Pg._.28." localSheetId="0" hidden="1">'ESE348'!#REF!</definedName>
    <definedName name="ACwvu.Cap._.Proj._.Dist._.Pg._.29." localSheetId="0" hidden="1">'ESE348'!#REF!</definedName>
    <definedName name="ACwvu.Cap._.Proj._.Dist._.Pg._.30." localSheetId="0" hidden="1">'ESE348'!#REF!</definedName>
    <definedName name="ACwvu.Cap._.Proj._.Dist._.Pg._.31." localSheetId="0" hidden="1">'ESE348'!#REF!</definedName>
    <definedName name="ACwvu.Categorical._.Dist._.Pg._.47." localSheetId="0" hidden="1">'ESE348'!#REF!</definedName>
    <definedName name="ACwvu.Debt._.Serv._.Dist._.Pg._.25." localSheetId="0" hidden="1">'ESE348'!#REF!</definedName>
    <definedName name="ACwvu.Enterprise._.Funds._.Dist._.Pg._.34." localSheetId="0" hidden="1">'ESE348'!#REF!</definedName>
    <definedName name="ACwvu.Expend._.Trust._.Dist._.Pg._.44." localSheetId="0" hidden="1">'ESE348'!#REF!</definedName>
    <definedName name="ACwvu.Gen._.Fund._.Dist._.Pg._.14." localSheetId="0" hidden="1">'ESE348'!$B$1:$D$79</definedName>
    <definedName name="ACwvu.Gen._.Fund._.Dist._.Pg._.15." localSheetId="0" hidden="1">'ESE348'!$B$82:$K$117</definedName>
    <definedName name="ACwvu.Gen._.Fund._.Dist._.Pg._.16." localSheetId="0" hidden="1">'ESE348'!$B$120:$D$160</definedName>
    <definedName name="ACwvu.GLTD._.Dist._.Pg._.45." localSheetId="0" hidden="1">'ESE348'!#REF!</definedName>
    <definedName name="ACwvu.GLTD._.Dist._.Pg._.46." localSheetId="0" hidden="1">'ESE348'!#REF!</definedName>
    <definedName name="ACwvu.Int._.Serv._.Dist._.Pg._.35." localSheetId="0" hidden="1">'ESE348'!#REF!</definedName>
    <definedName name="ACwvu.Non._.Exp._.Trust._.Dist._.Pg._.36." localSheetId="0" hidden="1">'ESE348'!#REF!</definedName>
    <definedName name="ACwvu.Spec._.Food._.Serv._.Dist._.Pg._.20." localSheetId="0" hidden="1">'ESE348'!#REF!</definedName>
    <definedName name="ACwvu.Spec._.Food._.Serv._.Dist._.Pg._.21." localSheetId="0" hidden="1">'ESE348'!#REF!</definedName>
    <definedName name="ACwvu.Spec._.Other._.Dist._.Pg._.22." localSheetId="0" hidden="1">'ESE348'!#REF!</definedName>
    <definedName name="ACwvu.Spec._.Other._.Dist._.Pg._.23." localSheetId="0" hidden="1">'ESE348'!#REF!</definedName>
    <definedName name="ACwvu.SubObject._.Dist._.Pg._.48." localSheetId="0" hidden="1">'ESE348'!#REF!</definedName>
    <definedName name="_xlnm.Print_Area" localSheetId="0">'ESE348'!$B$1412:$J$1457</definedName>
    <definedName name="Swvu.Cap._.Proj._.Dist._.Pg._.28." localSheetId="0" hidden="1">'ESE348'!#REF!</definedName>
    <definedName name="Swvu.Cap._.Proj._.Dist._.Pg._.29." localSheetId="0" hidden="1">'ESE348'!#REF!</definedName>
    <definedName name="Swvu.Cap._.Proj._.Dist._.Pg._.30." localSheetId="0" hidden="1">'ESE348'!#REF!</definedName>
    <definedName name="Swvu.Cap._.Proj._.Dist._.Pg._.31." localSheetId="0" hidden="1">'ESE348'!#REF!</definedName>
    <definedName name="Swvu.Categorical._.Dist._.Pg._.47." localSheetId="0" hidden="1">'ESE348'!#REF!</definedName>
    <definedName name="Swvu.Debt._.Serv._.Dist._.Pg._.25." localSheetId="0" hidden="1">'ESE348'!#REF!</definedName>
    <definedName name="Swvu.Enterprise._.Funds._.Dist._.Pg._.34." localSheetId="0" hidden="1">'ESE348'!#REF!</definedName>
    <definedName name="Swvu.Expend._.Trust._.Dist._.Pg._.44." localSheetId="0" hidden="1">'ESE348'!#REF!</definedName>
    <definedName name="Swvu.Gen._.Fund._.Dist._.Pg._.14." localSheetId="0" hidden="1">'ESE348'!$B$1:$D$79</definedName>
    <definedName name="Swvu.Gen._.Fund._.Dist._.Pg._.15." localSheetId="0" hidden="1">'ESE348'!$B$82:$K$117</definedName>
    <definedName name="Swvu.Gen._.Fund._.Dist._.Pg._.16." localSheetId="0" hidden="1">'ESE348'!$B$120:$D$160</definedName>
    <definedName name="Swvu.GLTD._.Dist._.Pg._.45." localSheetId="0" hidden="1">'ESE348'!#REF!</definedName>
    <definedName name="Swvu.GLTD._.Dist._.Pg._.46." localSheetId="0" hidden="1">'ESE348'!#REF!</definedName>
    <definedName name="Swvu.Int._.Serv._.Dist._.Pg._.35." localSheetId="0" hidden="1">'ESE348'!#REF!</definedName>
    <definedName name="Swvu.Non._.Exp._.Trust._.Dist._.Pg._.36." localSheetId="0" hidden="1">'ESE348'!#REF!</definedName>
    <definedName name="Swvu.Spec._.Food._.Serv._.Dist._.Pg._.20." localSheetId="0" hidden="1">'ESE348'!#REF!</definedName>
    <definedName name="Swvu.Spec._.Food._.Serv._.Dist._.Pg._.21." localSheetId="0" hidden="1">'ESE348'!#REF!</definedName>
    <definedName name="Swvu.Spec._.Other._.Dist._.Pg._.22." localSheetId="0" hidden="1">'ESE348'!#REF!</definedName>
    <definedName name="Swvu.Spec._.Other._.Dist._.Pg._.23." localSheetId="0" hidden="1">'ESE348'!#REF!</definedName>
    <definedName name="Swvu.SubObject._.Dist._.Pg._.48." localSheetId="0" hidden="1">'ESE348'!#REF!</definedName>
    <definedName name="wrn.All._.Funds." hidden="1">{"Pg  1 - General Fund",#N/A,FALSE,"ESE348";"Pg  2 - General Fund",#N/A,FALSE,"ESE348";"Pg  3 - General Fund",#N/A,FALSE,"ESE348";"Pg  4 - Special Revenue Funds - Food Services",#N/A,FALSE,"ESE348";"Pg  5 - Special Revenue Funds - Food Services",#N/A,FALSE,"ESE348";"Pg  6 - Special Revenue Funds - Other Federal Programs",#N/A,FALSE,"ESE348";"Pg  7 - Special Revenue Funds - Other Federal Programs",#N/A,FALSE,"ESE348";"Pg  8 - Special Revenue Funds - Federal Stimulus Revenues",#N/A,FALSE,"ESE348";"Pg  9 - Special Revenue Funds - ARRA SFSF",#N/A,FALSE,"ESE348";"Pg 10 - Special Revenue Funds - Targeted ARRA",#N/A,FALSE,"ESE348";"Pg 11 - Special Revenue Funds - Other ARRA",#N/A,FALSE,"ESE348";"Pg 12 - Special Revenue Funds - Race to the Top",#N/A,FALSE,"ESE348";"Pg 13 - Special Revenue Funds - Education Jobs Act",#N/A,FALSE,"ESE348";"Pg 14 - Special Revenue Funds - Miscellaneous",#N/A,FALSE,"ESE348";"Pg 15 - Debt Service Funds",#N/A,FALSE,"ESE348";"Pg 16 - Capital Projects Funds",#N/A,FALSE,"ESE348";"Pg 17 - Capital Projects Funds",#N/A,FALSE,"ESE348";"Pg 18 - Permanent Fund",#N/A,FALSE,"ESE348";"Pg 19 - Enterprise Funds",#N/A,FALSE,"ESE348";"Pg 20 - Internal Service Funds",#N/A,FALSE,"ESE348";"Pg 21 - School Internal Funds",#N/A,FALSE,"ESE348";"Pg 22 - Long-Term Liabilities",#N/A,FALSE,"ESE348";"Pg 23 - Categorical Programs",#N/A,FALSE,"ESE348";"Pg 24 - Subobject Expendidtures",#N/A,FALSE,"ESE348";"Pg 25 - Teacher Salaries",#N/A,FALSE,"ESE348";"Pg 26 - Other Data Collection",#N/A,FALSE,"ESE348"}</definedName>
    <definedName name="wrn.All._.Special._.Revenue._.Funds." hidden="1">{"Pg  4 - Special Revenue Funds - Food Services",#N/A,FALSE,"ESE348";"Pg  5 - Special Revenue Funds - Food Services",#N/A,FALSE,"ESE348";"Pg  6 - Special Revenue Funds - Other Federal Programs",#N/A,FALSE,"ESE348";"Pg  7 - Special Revenue Funds - Other Federal Programs",#N/A,FALSE,"ESE348";"Pg  8 - Special Revenue Funds - Federal Stimulus Revenues",#N/A,FALSE,"ESE348";"Pg  9 - Special Revenue Funds - ARRA SFSF",#N/A,FALSE,"ESE348";"Pg 10 - Special Revenue Funds - Targeted ARRA",#N/A,FALSE,"ESE348";"Pg 11 - Special Revenue Funds - Other ARRA",#N/A,FALSE,"ESE348";"Pg 12 - Special Revenue Funds - Race to the Top",#N/A,FALSE,"ESE348";"Pg 13 - Special Revenue Funds - Education Jobs Act",#N/A,FALSE,"ESE348";"Pg 14 - Special Revenue Funds - Miscellaneous",#N/A,FALSE,"ESE348"}</definedName>
    <definedName name="wrn.Exhibit._.K._.1._.General._.Fund." hidden="1">{"Pg  1 - General Fund",#N/A,FALSE,"ESE348";"Pg  2 - General Fund",#N/A,FALSE,"ESE348";"Pg  3 - General Fund",#N/A,FALSE,"ESE348"}</definedName>
    <definedName name="wrn.Exhibit._.K._.2._.Food._.Service." hidden="1">{"Pg  4 - Special Revenue Funds - Food Services",#N/A,FALSE,"ESE348";"Pg  5 - Special Revenue Funds - Food Services",#N/A,FALSE,"ESE348"}</definedName>
    <definedName name="wrn.Exhibit._.K._.3._.Federal._.Programs." hidden="1">{"Pg  6 - Special Revenue Funds - Other Federal Programs",#N/A,FALSE,"ESE348";"Pg  7 - Special Revenue Funds - Other Federal Programs",#N/A,FALSE,"ESE348"}</definedName>
    <definedName name="wrn.Exhibit._.K._.4._.Federal._.Stimulus." hidden="1">{"Pg  8 - Special Revenue Funds - Federal Stimulus Revenues",#N/A,FALSE,"ESE348";"Pg  9 - Special Revenue Funds - ARRA SFSF",#N/A,FALSE,"ESE348";"Pg 10 - Special Revenue Funds - Targeted ARRA",#N/A,FALSE,"ESE348";"Pg 11 - Special Revenue Funds - Other ARRA",#N/A,FALSE,"ESE348";"Pg 12 - Special Revenue Funds - Race to the Top",#N/A,FALSE,"ESE348";"Pg 13 - Special Revenue Funds - Education Jobs Act",#N/A,FALSE,"ESE348"}</definedName>
    <definedName name="wrn.Exhibit._.K._.5._.Miscellaneous._.Special._.Revenue." hidden="1">{"Pg 14 - Special Revenue Funds - Miscellaneous",#N/A,FALSE,"ESE348"}</definedName>
    <definedName name="wrn.Exhibit._.K._.6._.Debt._.Service." hidden="1">{"Pg 15 - Debt Service Funds",#N/A,FALSE,"ESE348"}</definedName>
    <definedName name="wrn.Exhibit._.K._.7._.Capital._.Projects." hidden="1">{"Pg 16 - Capital Projects Funds",#N/A,FALSE,"ESE348";"Pg 17 - Capital Projects Funds",#N/A,FALSE,"ESE348"}</definedName>
    <definedName name="wrn.Exhibit._.K._.8._.Permanent._.Fund." hidden="1">{"Pg 18 - Permanent Fund",#N/A,FALSE,"ESE348"}</definedName>
    <definedName name="wrn.Exhibit._.K._.9._.Enterprise._.Funds." hidden="1">{"Pg 19 - Enterprise Funds",#N/A,FALSE,"ESE348"}</definedName>
    <definedName name="wrn.Exhibit._.K10._.Internal._.Service._.Funds." hidden="1">{"Pg 20 - Internal Service Funds",#N/A,FALSE,"ESE348"}</definedName>
    <definedName name="wrn.Exhibit._.K11._.School._.Internal._.Funds." hidden="1">{"Pg 21 - School Internal Funds",#N/A,FALSE,"ESE348"}</definedName>
    <definedName name="wrn.Exhibit._.K12._.LongTerm._.Liabilities." hidden="1">{"Pg 22 - Long-Term Liabilities",#N/A,FALSE,"ESE348"}</definedName>
    <definedName name="wrn.Exhibit._.K13._.Categorical._.Programs." hidden="1">{"Pg 23 - Categorical Programs",#N/A,FALSE,"ESE348"}</definedName>
    <definedName name="wrn.Exhibit._.K14._.Subobject._.and._.Other._.Data." hidden="1">{"Pg 24 - Subobject Expendidtures",#N/A,FALSE,"ESE348";"Pg 25 - Teacher Salaries",#N/A,FALSE,"ESE348";"Pg 26 - Other Data Collection",#N/A,FALSE,"ESE348"}</definedName>
    <definedName name="wvu.Cap._.Proj._.Dist._.Pg._.28." localSheetId="0" hidden="1">{TRUE,TRUE,0.4,-15.8,385.2,202.8,FALSE,FALSE,TRUE,FALSE,0,2,#N/A,499,#N/A,2.182795698924731,10.23076923076923,1,FALSE,FALSE,3,TRUE,1,FALSE,100,"Swvu.Cap._.Proj._.Dist._.Pg._.28.","ACwvu.Cap._.Proj._.Dist._.Pg._.28.",#N/A,FALSE,FALSE,0,0,0,0,2,"","",TRUE,FALSE,FALSE,FALSE,1,#N/A,1,1,"=R500C2:R542C8",FALSE,#N/A,#N/A,FALSE,FALSE,FALSE,5,300,300,FALSE,FALSE,TRUE,TRUE,TRUE}</definedName>
    <definedName name="wvu.Cap._.Proj._.Dist._.Pg._.29." localSheetId="0" hidden="1">{TRUE,TRUE,0.4,-15.8,385.2,202.8,FALSE,FALSE,TRUE,FALSE,0,2,#N/A,500,#N/A,2.182795698924731,10.23076923076923,1,FALSE,FALSE,3,TRUE,1,FALSE,100,"Swvu.Cap._.Proj._.Dist._.Pg._.29.","ACwvu.Cap._.Proj._.Dist._.Pg._.29.",#N/A,FALSE,FALSE,0,0,0,0,2,"","",TRUE,FALSE,FALSE,FALSE,1,#N/A,1,1,"=R552C2:R594C8",FALSE,#N/A,#N/A,FALSE,FALSE,FALSE,5,300,300,FALSE,FALSE,TRUE,TRUE,TRUE}</definedName>
    <definedName name="wvu.Cap._.Proj._.Dist._.Pg._.30." localSheetId="0" hidden="1">{TRUE,TRUE,0.4,-15.8,385.2,202.8,FALSE,FALSE,TRUE,FALSE,0,2,#N/A,604,#N/A,2.182795698924731,10.23076923076923,1,FALSE,FALSE,3,TRUE,1,FALSE,100,"Swvu.Cap._.Proj._.Dist._.Pg._.30.","ACwvu.Cap._.Proj._.Dist._.Pg._.30.",#N/A,FALSE,FALSE,0,0,0,0,2,"","",TRUE,FALSE,FALSE,FALSE,1,#N/A,1,1,"=R604C2:R642C8",FALSE,#N/A,#N/A,FALSE,FALSE,FALSE,5,300,300,FALSE,FALSE,TRUE,TRUE,TRUE}</definedName>
    <definedName name="wvu.Cap._.Proj._.Dist._.Pg._.31." localSheetId="0" hidden="1">{TRUE,TRUE,0.4,-15.8,385.2,202.8,FALSE,FALSE,TRUE,FALSE,0,2,#N/A,651,#N/A,2.182795698924731,10.23076923076923,1,FALSE,FALSE,3,TRUE,1,FALSE,100,"Swvu.Cap._.Proj._.Dist._.Pg._.31.","ACwvu.Cap._.Proj._.Dist._.Pg._.31.",#N/A,FALSE,FALSE,0,0,0,0,2,"","",TRUE,FALSE,FALSE,FALSE,1,#N/A,1,1,"=R652C2:R689C8",FALSE,#N/A,#N/A,FALSE,FALSE,FALSE,5,300,300,FALSE,FALSE,TRUE,TRUE,TRUE}</definedName>
    <definedName name="wvu.Categorical._.Dist._.Pg._.47." localSheetId="0" hidden="1">{TRUE,TRUE,0.4,-15.8,385.2,202.8,FALSE,FALSE,TRUE,FALSE,0,2,#N/A,1004,#N/A,2.1344086021505375,8.341463414634147,1,FALSE,FALSE,3,TRUE,1,FALSE,100,"Swvu.Categorical._.Dist._.Pg._.47.","ACwvu.Categorical._.Dist._.Pg._.47.",#N/A,FALSE,FALSE,0,0,0,0,2,"","",TRUE,FALSE,FALSE,FALSE,1,#N/A,1,1,"=R1006C2:R1033C10",FALSE,#N/A,#N/A,FALSE,FALSE,FALSE,5,300,300,FALSE,FALSE,TRUE,TRUE,TRUE}</definedName>
    <definedName name="wvu.Debt._.Serv._.Dist._.Pg._.25." localSheetId="0" hidden="1">{TRUE,TRUE,0.4,-15.8,385.2,202.8,FALSE,FALSE,TRUE,FALSE,0,1,#N/A,439,#N/A,2.6923076923076925,11.565217391304348,1,FALSE,FALSE,3,TRUE,1,FALSE,100,"Swvu.Debt._.Serv._.Dist._.Pg._.25.","ACwvu.Debt._.Serv._.Dist._.Pg._.25.",#N/A,FALSE,FALSE,0,0,0,0,2,"","",TRUE,FALSE,FALSE,FALSE,1,#N/A,1,1,"=R439C2:R490C10",FALSE,#N/A,#N/A,FALSE,FALSE,FALSE,5,300,300,FALSE,FALSE,TRUE,TRUE,TRUE}</definedName>
    <definedName name="wvu.Enterprise._.Funds._.Dist._.Pg._.34." localSheetId="0" hidden="1">{TRUE,TRUE,0.4,-15.8,385.2,202.8,FALSE,FALSE,TRUE,FALSE,0,2,#N/A,697,#N/A,2.182795698924731,10.56,1,FALSE,FALSE,3,TRUE,1,FALSE,100,"Swvu.Enterprise._.Funds._.Dist._.Pg._.34.","ACwvu.Enterprise._.Funds._.Dist._.Pg._.34.",#N/A,FALSE,FALSE,0,0,0,0,2,"","",TRUE,FALSE,FALSE,FALSE,1,#N/A,1,1,"=R699C2:R748C11",FALSE,#N/A,#N/A,FALSE,FALSE,FALSE,5,300,300,FALSE,FALSE,TRUE,TRUE,TRUE}</definedName>
    <definedName name="wvu.Expend._.Trust._.Dist._.Pg._.44." localSheetId="0" hidden="1">{TRUE,TRUE,0.4,-15.8,385.2,202.8,FALSE,FALSE,TRUE,FALSE,0,2,#N/A,872,#N/A,2.182795698924731,10.692307692307692,1,FALSE,FALSE,3,TRUE,1,FALSE,100,"Swvu.Expend._.Trust._.Dist._.Pg._.44.","ACwvu.Expend._.Trust._.Dist._.Pg._.44.",#N/A,FALSE,FALSE,0,0,0,0,2,"","",TRUE,FALSE,FALSE,FALSE,1,#N/A,1,1,"=R874C2:R922C11",FALSE,#N/A,#N/A,FALSE,FALSE,FALSE,5,300,300,FALSE,FALSE,TRUE,TRUE,TRUE}</definedName>
    <definedName name="wvu.Gen._.Fund._.Dist._.Pg._.14." localSheetId="0" hidden="1">{TRUE,TRUE,0.4,-15.8,385.2,202.8,FALSE,FALSE,TRUE,FALSE,0,2,#N/A,7,#N/A,2.182795698924731,12.80952380952381,1,FALSE,FALSE,3,TRUE,1,FALSE,100,"Swvu.Gen._.Fund._.Dist._.Pg._.14.","ACwvu.Gen._.Fund._.Dist._.Pg._.14.",#N/A,FALSE,FALSE,0,0,0,0,1,"","",TRUE,FALSE,FALSE,FALSE,1,#N/A,1,1,"=R10C2:R88C4",FALSE,#N/A,#N/A,FALSE,FALSE,FALSE,5,300,300,FALSE,FALSE,TRUE,TRUE,TRUE}</definedName>
    <definedName name="wvu.Gen._.Fund._.Dist._.Pg._.15." localSheetId="0" hidden="1">{TRUE,TRUE,0.4,-15.8,385.2,202.8,FALSE,FALSE,TRUE,FALSE,0,1,#N/A,97,#N/A,2.6923076923076925,8.028571428571428,1,FALSE,FALSE,3,TRUE,1,FALSE,100,"Swvu.Gen._.Fund._.Dist._.Pg._.15.","ACwvu.Gen._.Fund._.Dist._.Pg._.15.",#N/A,FALSE,FALSE,0,0,0,0,2,"","",TRUE,FALSE,FALSE,FALSE,1,#N/A,1,1,"=R98C2:R133C11",FALSE,#N/A,#N/A,FALSE,FALSE,FALSE,5,300,300,FALSE,FALSE,TRUE,TRUE,TRUE}</definedName>
    <definedName name="wvu.Gen._.Fund._.Dist._.Pg._.16." localSheetId="0" hidden="1">{TRUE,TRUE,0.4,-15.8,385.2,202.8,FALSE,FALSE,TRUE,FALSE,0,4,#N/A,183,#N/A,3.150537634408602,11.423076923076923,1,FALSE,FALSE,3,TRUE,1,FALSE,100,"Swvu.Gen._.Fund._.Dist._.Pg._.16.","ACwvu.Gen._.Fund._.Dist._.Pg._.16.",#N/A,FALSE,FALSE,0,0,0,0,1,"","",TRUE,FALSE,FALSE,FALSE,1,#N/A,1,1,"=R143C2:R184C4",FALSE,#N/A,#N/A,FALSE,FALSE,FALSE,5,300,300,FALSE,FALSE,TRUE,TRUE,TRUE}</definedName>
    <definedName name="wvu.GLTD._.Dist._.Pg._.45." localSheetId="0" hidden="1">{TRUE,TRUE,0.4,-15.8,385.2,202.8,FALSE,FALSE,TRUE,FALSE,0,2,#N/A,930,#N/A,2.182795698924731,8.457142857142857,1,FALSE,FALSE,3,TRUE,1,FALSE,100,"Swvu.GLTD._.Dist._.Pg._.45.","ACwvu.GLTD._.Dist._.Pg._.45.",#N/A,FALSE,FALSE,0,0,0,0,2,"","",TRUE,FALSE,FALSE,FALSE,1,#N/A,1,1,"=R932C2:R959C8",FALSE,#N/A,#N/A,FALSE,FALSE,FALSE,5,300,300,FALSE,FALSE,TRUE,TRUE,TRUE}</definedName>
    <definedName name="wvu.GLTD._.Dist._.Pg._.46." localSheetId="0" hidden="1">{TRUE,TRUE,0.4,-15.8,385.2,202.8,FALSE,FALSE,TRUE,FALSE,0,2,#N/A,967,#N/A,2.182795698924731,8.285714285714286,1,FALSE,FALSE,3,TRUE,1,FALSE,100,"Swvu.GLTD._.Dist._.Pg._.46.","ACwvu.GLTD._.Dist._.Pg._.46.",#N/A,FALSE,FALSE,0,0,0,0,2,"","",TRUE,FALSE,FALSE,FALSE,1,#N/A,1,1,"=R969C2:R996C8",FALSE,#N/A,#N/A,FALSE,FALSE,FALSE,5,300,300,FALSE,FALSE,TRUE,TRUE,TRUE}</definedName>
    <definedName name="wvu.Int._.Serv._.Dist._.Pg._.35." localSheetId="0" hidden="1">{TRUE,TRUE,0.4,-15.8,385.2,202.8,FALSE,FALSE,TRUE,FALSE,0,2,#N/A,756,#N/A,2.182795698924731,10.56,1,FALSE,FALSE,3,TRUE,1,FALSE,100,"Swvu.Int._.Serv._.Dist._.Pg._.35.","ACwvu.Int._.Serv._.Dist._.Pg._.35.",#N/A,FALSE,FALSE,0,0,0,0,2,"","",TRUE,FALSE,FALSE,FALSE,1,#N/A,1,1,"=R758C2:R807C11",FALSE,#N/A,#N/A,FALSE,FALSE,FALSE,5,300,300,FALSE,FALSE,TRUE,TRUE,TRUE}</definedName>
    <definedName name="wvu.Non._.Exp._.Trust._.Dist._.Pg._.36." localSheetId="0" hidden="1">{TRUE,TRUE,0.4,-15.8,385.2,202.8,FALSE,FALSE,TRUE,FALSE,0,2,#N/A,815,#N/A,2.182795698924731,10.23076923076923,1,FALSE,FALSE,3,TRUE,1,FALSE,100,"Swvu.Non._.Exp._.Trust._.Dist._.Pg._.36.","ACwvu.Non._.Exp._.Trust._.Dist._.Pg._.36.",#N/A,FALSE,FALSE,0,0,0,0,2,"","",TRUE,FALSE,FALSE,FALSE,1,#N/A,1,1,"=R817C2:R862C11",FALSE,#N/A,#N/A,FALSE,FALSE,FALSE,5,300,300,FALSE,FALSE,TRUE,TRUE,TRUE}</definedName>
    <definedName name="wvu.Spec._.Food._.Serv._.Dist._.Pg._.20." localSheetId="0" hidden="1">{TRUE,TRUE,0.4,-15.8,385.2,202.8,FALSE,FALSE,TRUE,FALSE,0,2,#N/A,204,#N/A,2.182795698924731,8.272727272727273,1,FALSE,FALSE,3,TRUE,1,FALSE,100,"Swvu.Spec._.Food._.Serv._.Dist._.Pg._.20.","ACwvu.Spec._.Food._.Serv._.Dist._.Pg._.20.",#N/A,FALSE,FALSE,0,0,0,0,1,"","",TRUE,FALSE,FALSE,FALSE,1,#N/A,1,1,"=R205C2:R253C4",FALSE,#N/A,#N/A,FALSE,FALSE,FALSE,5,300,300,FALSE,FALSE,TRUE,TRUE,TRUE}</definedName>
    <definedName name="wvu.Spec._.Food._.Serv._.Dist._.Pg._.21." localSheetId="0" hidden="1">{TRUE,TRUE,0.4,-15.8,385.2,202.8,FALSE,FALSE,TRUE,FALSE,0,2,#N/A,259,#N/A,2.182795698924731,8.263157894736842,1,FALSE,FALSE,3,TRUE,1,FALSE,100,"Swvu.Spec._.Food._.Serv._.Dist._.Pg._.21.","ACwvu.Spec._.Food._.Serv._.Dist._.Pg._.21.",#N/A,FALSE,FALSE,0,0,0,0,1,"","",TRUE,FALSE,FALSE,FALSE,1,#N/A,1,1,"=R263C2:R301C4",FALSE,#N/A,#N/A,FALSE,FALSE,FALSE,5,300,300,FALSE,FALSE,TRUE,TRUE,TRUE}</definedName>
    <definedName name="wvu.Spec._.Other._.Dist._.Pg._.22." localSheetId="0" hidden="1">{TRUE,TRUE,0.4,-15.8,385.2,202.8,FALSE,FALSE,TRUE,FALSE,0,2,#N/A,307,#N/A,2.182795698924731,9.4,1,FALSE,FALSE,3,TRUE,1,FALSE,100,"Swvu.Spec._.Other._.Dist._.Pg._.22.","ACwvu.Spec._.Other._.Dist._.Pg._.22.",#N/A,FALSE,FALSE,0,0,0,0,1,"","",TRUE,FALSE,FALSE,FALSE,1,#N/A,1,1,"=R311C2:R368C4",FALSE,#N/A,#N/A,FALSE,FALSE,FALSE,5,300,300,FALSE,FALSE,TRUE,TRUE,TRUE}</definedName>
    <definedName name="wvu.Spec._.Other._.Dist._.Pg._.23." localSheetId="0" hidden="1">{TRUE,TRUE,0.4,-15.8,385.2,202.8,FALSE,FALSE,TRUE,FALSE,0,2,#N/A,375,#N/A,2.182795698924731,10.52,1,FALSE,FALSE,3,TRUE,1,FALSE,100,"Swvu.Spec._.Other._.Dist._.Pg._.23.","ACwvu.Spec._.Other._.Dist._.Pg._.23.",#N/A,FALSE,FALSE,0,0,0,0,2,"","",TRUE,FALSE,FALSE,FALSE,1,#N/A,1,1,"=R378C2:R429C11",FALSE,#N/A,#N/A,FALSE,FALSE,FALSE,5,300,300,FALSE,FALSE,TRUE,TRUE,TRUE}</definedName>
    <definedName name="wvu.SubObject._.Dist._.Pg._.48." localSheetId="0" hidden="1">{TRUE,TRUE,0.4,-15.8,385.2,202.8,FALSE,FALSE,TRUE,FALSE,0,2,#N/A,1043,#N/A,2.1344086021505375,8.06060606060606,1,FALSE,FALSE,3,TRUE,1,FALSE,100,"Swvu.SubObject._.Dist._.Pg._.48.","ACwvu.SubObject._.Dist._.Pg._.48.",#N/A,FALSE,FALSE,0,0,0,0,1,"","",TRUE,FALSE,FALSE,FALSE,1,#N/A,1,1,"=R1043C2:R1089C6",FALSE,#N/A,#N/A,FALSE,FALSE,FALSE,5,300,300,FALSE,FALSE,TRUE,TRUE,TRUE}</definedName>
    <definedName name="Z_03FCD652_6557_4C9D_9658_0F62CA6E4E0F_.wvu.PrintArea" localSheetId="0" hidden="1">'ESE348'!$B$1123:$K$1183</definedName>
    <definedName name="Z_06283195_4DB3_4F1D_918C_77A11C12F40E_.wvu.PrintArea" localSheetId="0" hidden="1">'ESE348'!$B$1303:$I$1334</definedName>
    <definedName name="Z_1355D59B_0AA7_4A65_9BB3_29CDC38A359D_.wvu.PrintArea" localSheetId="0" hidden="1">'ESE348'!$B$1279:$F$1300</definedName>
    <definedName name="Z_20B3F379_2DC9_49FB_807C_F6259D91318F_.wvu.PrintArea" localSheetId="0" hidden="1">'ESE348'!$B$425:$K$493</definedName>
    <definedName name="Z_20B3F379_2DC9_49FB_807C_F6259D91318F_.wvu.PrintTitles" localSheetId="0" hidden="1">'ESE348'!$425:$427</definedName>
    <definedName name="Z_219A662D_6FC7_455E_ADD5_92D9A3958045_.wvu.PrintArea" localSheetId="0" hidden="1">'ESE348'!$B$1337:$H$1378</definedName>
    <definedName name="Z_2A5ED350_CCF6_4455_9644_0B65A0944E2F_.wvu.PrintArea" localSheetId="0" hidden="1">'ESE348'!$B$163:$D$205</definedName>
    <definedName name="Z_320CC105_A6CC_455D_99BF_1B6E5EECBAF1_.wvu.PrintArea" localSheetId="0" hidden="1">'ESE348'!$B$82:$K$117</definedName>
    <definedName name="Z_3CE4EDC4_5341_11D4_97EA_00C04F478EEB_.wvu.PrintArea" localSheetId="0" hidden="1">'ESE348'!#REF!</definedName>
    <definedName name="Z_3CE4EDC5_5341_11D4_97EA_00C04F478EEB_.wvu.PrintArea" localSheetId="0" hidden="1">'ESE348'!#REF!</definedName>
    <definedName name="Z_3CE4EDC6_5341_11D4_97EA_00C04F478EEB_.wvu.PrintArea" localSheetId="0" hidden="1">'ESE348'!#REF!</definedName>
    <definedName name="Z_3CE4EDC7_5341_11D4_97EA_00C04F478EEB_.wvu.PrintArea" localSheetId="0" hidden="1">'ESE348'!#REF!</definedName>
    <definedName name="Z_3CE4EDC8_5341_11D4_97EA_00C04F478EEB_.wvu.PrintArea" localSheetId="0" hidden="1">'ESE348'!#REF!</definedName>
    <definedName name="Z_3CE4EDC9_5341_11D4_97EA_00C04F478EEB_.wvu.PrintArea" localSheetId="0" hidden="1">'ESE348'!#REF!</definedName>
    <definedName name="Z_3CE4EDCA_5341_11D4_97EA_00C04F478EEB_.wvu.PrintArea" localSheetId="0" hidden="1">'ESE348'!#REF!</definedName>
    <definedName name="Z_3CE4EDCB_5341_11D4_97EA_00C04F478EEB_.wvu.PrintArea" localSheetId="0" hidden="1">'ESE348'!#REF!</definedName>
    <definedName name="Z_3CE4EDCC_5341_11D4_97EA_00C04F478EEB_.wvu.PrintArea" localSheetId="0" hidden="1">'ESE348'!$B$1:$D$79</definedName>
    <definedName name="Z_3CE4EDCD_5341_11D4_97EA_00C04F478EEB_.wvu.PrintArea" localSheetId="0" hidden="1">'ESE348'!$B$82:$K$117</definedName>
    <definedName name="Z_3CE4EDCE_5341_11D4_97EA_00C04F478EEB_.wvu.PrintArea" localSheetId="0" hidden="1">'ESE348'!$B$120:$D$160</definedName>
    <definedName name="Z_3CE4EDCF_5341_11D4_97EA_00C04F478EEB_.wvu.PrintArea" localSheetId="0" hidden="1">'ESE348'!#REF!</definedName>
    <definedName name="Z_3CE4EDD0_5341_11D4_97EA_00C04F478EEB_.wvu.PrintArea" localSheetId="0" hidden="1">'ESE348'!#REF!</definedName>
    <definedName name="Z_3CE4EDD1_5341_11D4_97EA_00C04F478EEB_.wvu.PrintArea" localSheetId="0" hidden="1">'ESE348'!#REF!</definedName>
    <definedName name="Z_3CE4EDD2_5341_11D4_97EA_00C04F478EEB_.wvu.PrintArea" localSheetId="0" hidden="1">'ESE348'!#REF!</definedName>
    <definedName name="Z_3CE4EDD3_5341_11D4_97EA_00C04F478EEB_.wvu.PrintArea" localSheetId="0" hidden="1">'ESE348'!#REF!</definedName>
    <definedName name="Z_3CE4EDD4_5341_11D4_97EA_00C04F478EEB_.wvu.PrintArea" localSheetId="0" hidden="1">'ESE348'!#REF!</definedName>
    <definedName name="Z_3CE4EDD5_5341_11D4_97EA_00C04F478EEB_.wvu.PrintArea" localSheetId="0" hidden="1">'ESE348'!#REF!</definedName>
    <definedName name="Z_3CE4EDD6_5341_11D4_97EA_00C04F478EEB_.wvu.PrintArea" localSheetId="0" hidden="1">'ESE348'!#REF!</definedName>
    <definedName name="Z_3CE4EDD7_5341_11D4_97EA_00C04F478EEB_.wvu.PrintArea" localSheetId="0" hidden="1">'ESE348'!#REF!</definedName>
    <definedName name="Z_4D0196C3_4FED_43CD_A582_021FB6D4093E_.wvu.PrintArea" localSheetId="0" hidden="1">'ESE348'!$B$1248:$G$1276</definedName>
    <definedName name="Z_50372564_491D_11D4_97E1_00C04F478EEB_.wvu.PrintArea" localSheetId="0" hidden="1">'ESE348'!#REF!</definedName>
    <definedName name="Z_50372569_491D_11D4_97E1_00C04F478EEB_.wvu.PrintArea" localSheetId="0" hidden="1">'ESE348'!#REF!</definedName>
    <definedName name="Z_5037256C_491D_11D4_97E1_00C04F478EEB_.wvu.PrintArea" localSheetId="0" hidden="1">'ESE348'!$B$1:$D$79</definedName>
    <definedName name="Z_5037256D_491D_11D4_97E1_00C04F478EEB_.wvu.PrintArea" localSheetId="0" hidden="1">'ESE348'!$B$82:$K$117</definedName>
    <definedName name="Z_5037256E_491D_11D4_97E1_00C04F478EEB_.wvu.PrintArea" localSheetId="0" hidden="1">'ESE348'!$B$120:$D$160</definedName>
    <definedName name="Z_50372571_491D_11D4_97E1_00C04F478EEB_.wvu.PrintArea" localSheetId="0" hidden="1">'ESE348'!#REF!</definedName>
    <definedName name="Z_50372572_491D_11D4_97E1_00C04F478EEB_.wvu.PrintArea" localSheetId="0" hidden="1">'ESE348'!#REF!</definedName>
    <definedName name="Z_50372573_491D_11D4_97E1_00C04F478EEB_.wvu.PrintArea" localSheetId="0" hidden="1">'ESE348'!#REF!</definedName>
    <definedName name="Z_50372574_491D_11D4_97E1_00C04F478EEB_.wvu.PrintArea" localSheetId="0" hidden="1">'ESE348'!#REF!</definedName>
    <definedName name="Z_50372575_491D_11D4_97E1_00C04F478EEB_.wvu.PrintArea" localSheetId="0" hidden="1">'ESE348'!#REF!</definedName>
    <definedName name="Z_50372576_491D_11D4_97E1_00C04F478EEB_.wvu.PrintArea" localSheetId="0" hidden="1">'ESE348'!#REF!</definedName>
    <definedName name="Z_50372577_491D_11D4_97E1_00C04F478EEB_.wvu.PrintArea" localSheetId="0" hidden="1">'ESE348'!#REF!</definedName>
    <definedName name="Z_617A1E51_BA33_47E8_AA7C_207459BC82D6_.wvu.PrintArea" localSheetId="0" hidden="1">'ESE348'!$B$1050:$D$1120</definedName>
    <definedName name="Z_6404D0A8_9CAF_4DB1_8EDE_DF01E619549B_.wvu.PrintArea" localSheetId="0" hidden="1">'ESE348'!$B$780:$D$851</definedName>
    <definedName name="Z_68D66E30_10FB_4F0B_9CDB_9B17F66E470A_.wvu.PrintArea" localSheetId="0" hidden="1">'ESE348'!$B$263:$D$307</definedName>
    <definedName name="Z_6946E190_608A_48A9_A00A_C757902FD60F_.wvu.PrintArea" localSheetId="0" hidden="1">'ESE348'!$B$1186:$K$1245</definedName>
    <definedName name="Z_69D93E94_05EE_4D48_979B_C5056A3CADE6_.wvu.PrintArea" localSheetId="0" hidden="1">'ESE348'!$B$1:$D$79</definedName>
    <definedName name="Z_6AAB86BE_EF85_4B75_9768_E7644F74B919_.wvu.PrintArea" localSheetId="0" hidden="1">'ESE348'!$B$567:$K$635</definedName>
    <definedName name="Z_6AAB86BE_EF85_4B75_9768_E7644F74B919_.wvu.PrintTitles" localSheetId="0" hidden="1">'ESE348'!$567:$569</definedName>
    <definedName name="Z_7510EE09_E82E_4272_8D79_68CA18EF9E4D_.wvu.PrintArea" localSheetId="0" hidden="1">'ESE348'!$B$854:$K$937</definedName>
    <definedName name="Z_7510EE09_E82E_4272_8D79_68CA18EF9E4D_.wvu.PrintTitles" localSheetId="0" hidden="1">'ESE348'!$854:$858</definedName>
    <definedName name="Z_7D6E3281_D521_4E3E_9944_E7989C3CEC28_.wvu.PrintArea" localSheetId="0" hidden="1">'ESE348'!$B$381:$I$422</definedName>
    <definedName name="Z_9F296FDE_A4DA_4324_9374_E6477EA6F40E_.wvu.PrintArea" localSheetId="0" hidden="1">'ESE348'!$B$940:$N$993</definedName>
    <definedName name="Z_AA79990F_0441_4E7F_A896_50C045839419_.wvu.PrintArea" localSheetId="0" hidden="1">'ESE348'!$B$996:$N$1047</definedName>
    <definedName name="Z_AF3B0746_4841_4BA9_846F_7D019F3B23BE_.wvu.PrintArea" localSheetId="0" hidden="1">'ESE348'!$B$310:$K$378</definedName>
    <definedName name="Z_AF3B0746_4841_4BA9_846F_7D019F3B23BE_.wvu.PrintTitles" localSheetId="0" hidden="1">'ESE348'!$310:$312</definedName>
    <definedName name="Z_B52182B9_DD9A_4C29_BC2B_15D360B088A8_.wvu.PrintArea" localSheetId="0" hidden="1">'ESE348'!$B$496:$K$564</definedName>
    <definedName name="Z_B52182B9_DD9A_4C29_BC2B_15D360B088A8_.wvu.PrintTitles" localSheetId="0" hidden="1">'ESE348'!$496:$498</definedName>
    <definedName name="Z_B6460D27_0CE9_488E_8F79_19E7CAD0D53F_.wvu.PrintArea" localSheetId="0" hidden="1">'ESE348'!$B$638:$K$706</definedName>
    <definedName name="Z_B6460D27_0CE9_488E_8F79_19E7CAD0D53F_.wvu.PrintTitles" localSheetId="0" hidden="1">'ESE348'!$638:$640</definedName>
    <definedName name="Z_BD0AB3E0_4D31_11D4_97E5_00C04F478EEB_.wvu.PrintArea" localSheetId="0" hidden="1">'ESE348'!#REF!</definedName>
    <definedName name="Z_BD0AB3E1_4D31_11D4_97E5_00C04F478EEB_.wvu.PrintArea" localSheetId="0" hidden="1">'ESE348'!#REF!</definedName>
    <definedName name="Z_BD0AB3E3_4D31_11D4_97E5_00C04F478EEB_.wvu.PrintArea" localSheetId="0" hidden="1">'ESE348'!#REF!</definedName>
    <definedName name="Z_BD0AB3E4_4D31_11D4_97E5_00C04F478EEB_.wvu.PrintArea" localSheetId="0" hidden="1">'ESE348'!#REF!</definedName>
    <definedName name="Z_BD0AB3E5_4D31_11D4_97E5_00C04F478EEB_.wvu.PrintArea" localSheetId="0" hidden="1">'ESE348'!#REF!</definedName>
    <definedName name="Z_BD0AB3E6_4D31_11D4_97E5_00C04F478EEB_.wvu.PrintArea" localSheetId="0" hidden="1">'ESE348'!#REF!</definedName>
    <definedName name="Z_BD0AB3E7_4D31_11D4_97E5_00C04F478EEB_.wvu.PrintArea" localSheetId="0" hidden="1">'ESE348'!#REF!</definedName>
    <definedName name="Z_BD0AB3E8_4D31_11D4_97E5_00C04F478EEB_.wvu.PrintArea" localSheetId="0" hidden="1">'ESE348'!#REF!</definedName>
    <definedName name="Z_C73E3DAC_707A_43F3_9752_E870D0A6CF3C_.wvu.PrintArea" localSheetId="0" hidden="1">'ESE348'!$B$709:$K$777</definedName>
    <definedName name="Z_C73E3DAC_707A_43F3_9752_E870D0A6CF3C_.wvu.PrintTitles" localSheetId="0" hidden="1">'ESE348'!$709:$711</definedName>
    <definedName name="Z_C8A08B22_21AF_46CA_9E07_DCCAA91232B1_.wvu.PrintArea" localSheetId="0" hidden="1">'ESE348'!$B$208:$D$260</definedName>
    <definedName name="Z_CDE19326_C71D_41F9_A8C7_318A66DC723E_.wvu.PrintArea" localSheetId="0" hidden="1">'ESE348'!$B$1412:$J$1457</definedName>
    <definedName name="Z_D2E93FB3_0A02_4794_8C3A_D78FD50D4293_.wvu.PrintArea" localSheetId="0" hidden="1">'ESE348'!$B$1381:$G$1409</definedName>
    <definedName name="Z_EE427499_E86C_445F_8C65_5973C3F05F02_.wvu.PrintArea" localSheetId="0" hidden="1">'ESE348'!$B$120:$D$160</definedName>
  </definedNames>
  <calcPr fullCalcOnLoad="1"/>
</workbook>
</file>

<file path=xl/sharedStrings.xml><?xml version="1.0" encoding="utf-8"?>
<sst xmlns="http://schemas.openxmlformats.org/spreadsheetml/2006/main" count="1806" uniqueCount="618">
  <si>
    <t/>
  </si>
  <si>
    <t>CHANGES IN FUND BALANCE - GENERAL FUND</t>
  </si>
  <si>
    <t>DOE Page  1</t>
  </si>
  <si>
    <t>Fund 100</t>
  </si>
  <si>
    <t>Account</t>
  </si>
  <si>
    <t xml:space="preserve"> </t>
  </si>
  <si>
    <t>Number</t>
  </si>
  <si>
    <t xml:space="preserve">REVENUES                       </t>
  </si>
  <si>
    <t>Federal Direct:</t>
  </si>
  <si>
    <t>State:</t>
  </si>
  <si>
    <t>Local:</t>
  </si>
  <si>
    <t>ESE  348</t>
  </si>
  <si>
    <t>DOE Page 2</t>
  </si>
  <si>
    <t>Employee</t>
  </si>
  <si>
    <t>Purchased</t>
  </si>
  <si>
    <t>Energy</t>
  </si>
  <si>
    <t>Materials</t>
  </si>
  <si>
    <t>Capital</t>
  </si>
  <si>
    <t>Other</t>
  </si>
  <si>
    <t>Salaries</t>
  </si>
  <si>
    <t>Benefits</t>
  </si>
  <si>
    <t>Services</t>
  </si>
  <si>
    <t>and Supplies</t>
  </si>
  <si>
    <t>Outlay</t>
  </si>
  <si>
    <t>Expenses</t>
  </si>
  <si>
    <t xml:space="preserve">Totals </t>
  </si>
  <si>
    <t>EXPENDITURES</t>
  </si>
  <si>
    <t>Current:</t>
  </si>
  <si>
    <t>Capital Outlay:</t>
  </si>
  <si>
    <t>Debt Service:  (Function 9200)</t>
  </si>
  <si>
    <t>Excess (Deficiency) of Revenues Over Expenditures</t>
  </si>
  <si>
    <t xml:space="preserve">   ESE 348</t>
  </si>
  <si>
    <t xml:space="preserve">CHANGES IN FUND BALANCE - GENERAL FUND (Continued)       </t>
  </si>
  <si>
    <t>DOE Page 3</t>
  </si>
  <si>
    <t>OTHER FINANCING SOURCES (USES)</t>
  </si>
  <si>
    <t>Loss Recoveries</t>
  </si>
  <si>
    <t>Transfers In:</t>
  </si>
  <si>
    <t>Transfers Out:  (Function 9700)</t>
  </si>
  <si>
    <t>CHANGES IN FUND BALANCE - SPECIAL REVENUE</t>
  </si>
  <si>
    <t>DOE Page 4</t>
  </si>
  <si>
    <t>Fund 410</t>
  </si>
  <si>
    <t>ESE 348</t>
  </si>
  <si>
    <t>DOE Page 5</t>
  </si>
  <si>
    <t>Proceeds of Loans</t>
  </si>
  <si>
    <t>Adjustments to Fund Balance</t>
  </si>
  <si>
    <t xml:space="preserve">ESE  348                                  </t>
  </si>
  <si>
    <t>DOE Page 6</t>
  </si>
  <si>
    <t>Fund 420</t>
  </si>
  <si>
    <t>DOE Page 7</t>
  </si>
  <si>
    <t>Excess (Deficiency) of Revenues over Expenditures</t>
  </si>
  <si>
    <t>DOE Page 8</t>
  </si>
  <si>
    <t>REVENUES</t>
  </si>
  <si>
    <t>CO &amp; DS Withheld for SBE/COBI Bonds</t>
  </si>
  <si>
    <t>Cost of Issuing SBE/COBI Bonds</t>
  </si>
  <si>
    <t>Interest on Undistributed CO&amp;DS</t>
  </si>
  <si>
    <t>SBE/COBI Bond Interest</t>
  </si>
  <si>
    <t>Other Miscellaneous State Revenue</t>
  </si>
  <si>
    <t>District Interest and Sinking Taxes</t>
  </si>
  <si>
    <t>Local Sales Tax</t>
  </si>
  <si>
    <t>Tax Redemptions</t>
  </si>
  <si>
    <t>Excess Fees</t>
  </si>
  <si>
    <t>Interest on Investments</t>
  </si>
  <si>
    <t>Gifts, Grants, and Bequests</t>
  </si>
  <si>
    <t>Impact Fees</t>
  </si>
  <si>
    <t>Refunds of Prior Year Expenditures</t>
  </si>
  <si>
    <t>EXPENDITURES (Function 9200)</t>
  </si>
  <si>
    <t>Redemption of Principal</t>
  </si>
  <si>
    <t>Interest</t>
  </si>
  <si>
    <t>Dues and Fees</t>
  </si>
  <si>
    <t>Miscellaneous Expenses</t>
  </si>
  <si>
    <t>Sale of Bonds</t>
  </si>
  <si>
    <t>Proceeds of Refunding Bonds</t>
  </si>
  <si>
    <t>Proceeds of Certificates of Participation</t>
  </si>
  <si>
    <t>Proceeds of Forward Supply Contract</t>
  </si>
  <si>
    <t>Payments to Refunded Bond Escrow Agent  (Function 9299)</t>
  </si>
  <si>
    <t>DOE Page 9</t>
  </si>
  <si>
    <t>Capital Outlay</t>
  </si>
  <si>
    <t>Miscellaneous Federal Direct</t>
  </si>
  <si>
    <t>CO&amp;DS Distributed</t>
  </si>
  <si>
    <t>Classrooms First Program</t>
  </si>
  <si>
    <t>School Infrastructure Thrift Program</t>
  </si>
  <si>
    <t>Effort Index Grant</t>
  </si>
  <si>
    <t>Smart Schools Small County Assistance Program</t>
  </si>
  <si>
    <t>District Local Capital Improvement Tax</t>
  </si>
  <si>
    <t>EXPENDITURES  (Function 7400)</t>
  </si>
  <si>
    <t>Library Books</t>
  </si>
  <si>
    <t>Buildings and Fixed Equipment</t>
  </si>
  <si>
    <t>Furniture, Fixtures and Equipment</t>
  </si>
  <si>
    <t>Motor Vehicles (Including Buses)</t>
  </si>
  <si>
    <t>Land</t>
  </si>
  <si>
    <t>Improvements Other than Buildings</t>
  </si>
  <si>
    <t>Remodeling and Renovations</t>
  </si>
  <si>
    <t>Computer Software</t>
  </si>
  <si>
    <t>Debt Service  (Function 9200)</t>
  </si>
  <si>
    <t>DOE Page 10</t>
  </si>
  <si>
    <t>Totals</t>
  </si>
  <si>
    <t>DOE Page 11</t>
  </si>
  <si>
    <t xml:space="preserve">Proceeds of Refunding Bonds </t>
  </si>
  <si>
    <t>Proceeds from Special Facilities Construction Advance</t>
  </si>
  <si>
    <t>Payments to Refunded Bond Escrow Agent (Function 9299)</t>
  </si>
  <si>
    <t>DOE Page 12</t>
  </si>
  <si>
    <t>DOE Page 13</t>
  </si>
  <si>
    <t>OPERATING REVENUES</t>
  </si>
  <si>
    <t>Charges for Services</t>
  </si>
  <si>
    <t>Charges for Sales</t>
  </si>
  <si>
    <t>Premium Revenue</t>
  </si>
  <si>
    <t>Other Operating Revenues</t>
  </si>
  <si>
    <t>OPERATING EXPENSES (Function 9900)</t>
  </si>
  <si>
    <t>Employee Benefits</t>
  </si>
  <si>
    <t>Purchased Services</t>
  </si>
  <si>
    <t>Energy Services</t>
  </si>
  <si>
    <t>Materials and Supplies</t>
  </si>
  <si>
    <t>Other Expenses</t>
  </si>
  <si>
    <t>Operating Income (Loss)</t>
  </si>
  <si>
    <t>Gifts, Grants and Bequests</t>
  </si>
  <si>
    <t xml:space="preserve">Income (Loss) Before Operating Transfers </t>
  </si>
  <si>
    <t>DOE Page 14</t>
  </si>
  <si>
    <t>Other Operating Revenue</t>
  </si>
  <si>
    <t>DOE Page 15</t>
  </si>
  <si>
    <t>DOE Page 16</t>
  </si>
  <si>
    <t xml:space="preserve">Transfers In:  </t>
  </si>
  <si>
    <t>DOE Page 17</t>
  </si>
  <si>
    <t>Notes Payable</t>
  </si>
  <si>
    <t>Obligations Under Capital Leases</t>
  </si>
  <si>
    <t>Bonds Payable</t>
  </si>
  <si>
    <t>Liability for Compensated Absences</t>
  </si>
  <si>
    <t>Certificates of Participation Payable</t>
  </si>
  <si>
    <t>Estimated PECO Advance Payable</t>
  </si>
  <si>
    <t>DOE Page 18</t>
  </si>
  <si>
    <t>DOE Page 20</t>
  </si>
  <si>
    <t>CATEGORICAL PROGRAMS</t>
  </si>
  <si>
    <t>Grant</t>
  </si>
  <si>
    <t>Unexpended</t>
  </si>
  <si>
    <t>Returned</t>
  </si>
  <si>
    <t xml:space="preserve">Expenditures </t>
  </si>
  <si>
    <t>(Revenue Number)  [Footnote]</t>
  </si>
  <si>
    <t>To DOE</t>
  </si>
  <si>
    <t>Preschool Projects (3372)</t>
  </si>
  <si>
    <t>Public School Technology (3375)</t>
  </si>
  <si>
    <t>Supplemental Academic Instruction (FEFP Earmark)</t>
  </si>
  <si>
    <t>Teacher Training (3376)</t>
  </si>
  <si>
    <t>Sub-</t>
  </si>
  <si>
    <t>Object</t>
  </si>
  <si>
    <t>ENERGY EXPENDITURES:</t>
  </si>
  <si>
    <t>EXPENDITURES FOR CAPITALIZED</t>
  </si>
  <si>
    <t>p1</t>
  </si>
  <si>
    <t>p5</t>
  </si>
  <si>
    <t>p6</t>
  </si>
  <si>
    <t>Net Change in Fund Balance</t>
  </si>
  <si>
    <t>Premium on Sale of Bonds</t>
  </si>
  <si>
    <t>Premium on Refunding Bonds</t>
  </si>
  <si>
    <t>Premium on Certificates of Participation</t>
  </si>
  <si>
    <t>Discounts on Sale of Bonds (Function 9299)</t>
  </si>
  <si>
    <t>Discounts on Certificates of Participation (Function 9299)</t>
  </si>
  <si>
    <t>Miscellaneous Federal Through State</t>
  </si>
  <si>
    <t>Charter School Capital Outlay Funding</t>
  </si>
  <si>
    <t>Gain on Sale of Investments</t>
  </si>
  <si>
    <t>Premium on  Refunding Bonds</t>
  </si>
  <si>
    <t>Discounts on Refunding Bonds (Function 9299)</t>
  </si>
  <si>
    <t>Net Change in Fund Balances</t>
  </si>
  <si>
    <t>p8</t>
  </si>
  <si>
    <t>CHANGES IN FUND BALANCE - SPECIAL REVENUE FUND -</t>
  </si>
  <si>
    <t>MISCELLANEOUS</t>
  </si>
  <si>
    <t>p9</t>
  </si>
  <si>
    <t>p10</t>
  </si>
  <si>
    <t>p11</t>
  </si>
  <si>
    <t>p12</t>
  </si>
  <si>
    <t>p13</t>
  </si>
  <si>
    <t>p14</t>
  </si>
  <si>
    <t>Federal Direct</t>
  </si>
  <si>
    <t>State Sources</t>
  </si>
  <si>
    <t>Local Sources</t>
  </si>
  <si>
    <t>Debt Service: (Function 9200)</t>
  </si>
  <si>
    <t>p15</t>
  </si>
  <si>
    <t>p16</t>
  </si>
  <si>
    <t>p17</t>
  </si>
  <si>
    <t>z</t>
  </si>
  <si>
    <t>o</t>
  </si>
  <si>
    <t>NONOPERATING REVENUES (EXPENSES)</t>
  </si>
  <si>
    <t>n</t>
  </si>
  <si>
    <t>Gain on Disposition of Assets</t>
  </si>
  <si>
    <t>Interest Expense (Function 9900)</t>
  </si>
  <si>
    <t>Loss on Disposition of Assets (Function 9900)</t>
  </si>
  <si>
    <t>Change in Net Assets</t>
  </si>
  <si>
    <t>SCHOOL INTERNAL FUNDS</t>
  </si>
  <si>
    <t>COMBINING STATEMENT OF CHANGES IN ASSETS AND LIABILITIES</t>
  </si>
  <si>
    <t>Balance</t>
  </si>
  <si>
    <t>Additions</t>
  </si>
  <si>
    <t>Deductions</t>
  </si>
  <si>
    <t>ASSETS</t>
  </si>
  <si>
    <t xml:space="preserve">Cash </t>
  </si>
  <si>
    <t>Investments</t>
  </si>
  <si>
    <t>Accounts Receivable, Net</t>
  </si>
  <si>
    <t>Due From Other Funds:</t>
  </si>
  <si>
    <t>Inventory</t>
  </si>
  <si>
    <t>Due from Other Agencies</t>
  </si>
  <si>
    <t>LIABILITIES</t>
  </si>
  <si>
    <t>Payroll Deductions and Withholdings</t>
  </si>
  <si>
    <t>Accounts Payable</t>
  </si>
  <si>
    <t>Internal Accounts Payable</t>
  </si>
  <si>
    <t>p18</t>
  </si>
  <si>
    <t>SCHEDULE OF LONG-TERM LIABILITIES</t>
  </si>
  <si>
    <t>Governmental</t>
  </si>
  <si>
    <t>Business-type</t>
  </si>
  <si>
    <t>Activities</t>
  </si>
  <si>
    <t xml:space="preserve">Total Balance </t>
  </si>
  <si>
    <t>Total</t>
  </si>
  <si>
    <t>p19</t>
  </si>
  <si>
    <t>DOE Page 19</t>
  </si>
  <si>
    <t>Salary Bonus Outstanding Teachers in D and  F Schools</t>
  </si>
  <si>
    <t>Teacher Recruitment and Retention (3362)</t>
  </si>
  <si>
    <t xml:space="preserve">         </t>
  </si>
  <si>
    <t>p20</t>
  </si>
  <si>
    <t>SCHEDULE OF SELECTED SUBOBJECT EXPENDITURES</t>
  </si>
  <si>
    <t>TRANSPORTATION:</t>
  </si>
  <si>
    <t>end</t>
  </si>
  <si>
    <t>p2</t>
  </si>
  <si>
    <t>p3</t>
  </si>
  <si>
    <t>p4</t>
  </si>
  <si>
    <t>p7</t>
  </si>
  <si>
    <t>Net Change In Fund Balance</t>
  </si>
  <si>
    <t>Total Other Financing Sources (Uses)</t>
  </si>
  <si>
    <t>Miscellaneous Expense (Function 9900)</t>
  </si>
  <si>
    <t>Interest Receivable</t>
  </si>
  <si>
    <t>Fund 891</t>
  </si>
  <si>
    <t>Fund 601</t>
  </si>
  <si>
    <t>Other Long-term Liabilities</t>
  </si>
  <si>
    <t>Estimated Liability for Long-term Claims</t>
  </si>
  <si>
    <t>Proceeds from Sale of Capital Assets</t>
  </si>
  <si>
    <t xml:space="preserve">CO &amp; DS Distributed </t>
  </si>
  <si>
    <t>Net Increase (Decrease) in Fair Value of Investments</t>
  </si>
  <si>
    <t>Insurance</t>
  </si>
  <si>
    <t>Consortium</t>
  </si>
  <si>
    <t>Programs</t>
  </si>
  <si>
    <t>Service</t>
  </si>
  <si>
    <t>Other Internal</t>
  </si>
  <si>
    <t>Due to Budgetary Funds</t>
  </si>
  <si>
    <t>Exhibit K-1</t>
  </si>
  <si>
    <t>Exhibit K-2</t>
  </si>
  <si>
    <t>Exhibit K-3</t>
  </si>
  <si>
    <t>Exhibit K-4</t>
  </si>
  <si>
    <t>Exhibit K-5</t>
  </si>
  <si>
    <t>Exhibit K-6</t>
  </si>
  <si>
    <t>Exhibit K-7</t>
  </si>
  <si>
    <t>Exhibit K-8</t>
  </si>
  <si>
    <t>Exhibit K-9</t>
  </si>
  <si>
    <t>Exhibit K-10</t>
  </si>
  <si>
    <t>Exhibit K-11</t>
  </si>
  <si>
    <t>Exhibit K-12</t>
  </si>
  <si>
    <t>Exhibit K-13</t>
  </si>
  <si>
    <t>Class Size Reduction/Capital Funds</t>
  </si>
  <si>
    <t xml:space="preserve">Class Size Reduction/Operating Funds (3355) </t>
  </si>
  <si>
    <t xml:space="preserve">Class Size Reduction/Capital Funds (3396) </t>
  </si>
  <si>
    <t>Miscellaneous Local Revenues</t>
  </si>
  <si>
    <t>Capital Outlay and Debt Service Funds</t>
  </si>
  <si>
    <t>Voted Capital Improvement</t>
  </si>
  <si>
    <t>Loans</t>
  </si>
  <si>
    <t>Adjustments to Net Assets</t>
  </si>
  <si>
    <t>ENERGY EXPENDITURES FOR PUPIL</t>
  </si>
  <si>
    <t>Racing Commission Funds</t>
  </si>
  <si>
    <t>Sales of Capital Assets</t>
  </si>
  <si>
    <t>Public Education Capital Outlay (PECO)</t>
  </si>
  <si>
    <t>Other Miscellaneous Local Sources</t>
  </si>
  <si>
    <t>Audio-Visual Materials (Non-consumable)</t>
  </si>
  <si>
    <t>Depreciation</t>
  </si>
  <si>
    <t>EXPENDITURES (Function 7600/9300)</t>
  </si>
  <si>
    <t>p21</t>
  </si>
  <si>
    <t>DOE Page 21</t>
  </si>
  <si>
    <t>Textbooks (used for classroom instruction)</t>
  </si>
  <si>
    <t xml:space="preserve">Teacher Salaries </t>
  </si>
  <si>
    <t>Comprehensive K-12 Reading Plan (FEFP Earmark)</t>
  </si>
  <si>
    <t>Voluntary Prekindergarten - School Year Program (3371)</t>
  </si>
  <si>
    <t>Voluntary Prekindergarten - Summer Program (3371)</t>
  </si>
  <si>
    <t>Federal Through State and Local:</t>
  </si>
  <si>
    <t>Federal Through State and Local</t>
  </si>
  <si>
    <t>Miscellaneous Local Sources</t>
  </si>
  <si>
    <t xml:space="preserve">Natural Gas     </t>
  </si>
  <si>
    <t xml:space="preserve">Bottled Gas     </t>
  </si>
  <si>
    <t xml:space="preserve">Electricity   </t>
  </si>
  <si>
    <t xml:space="preserve">Heating Oil    </t>
  </si>
  <si>
    <t xml:space="preserve">Total  </t>
  </si>
  <si>
    <t xml:space="preserve">Gasoline    </t>
  </si>
  <si>
    <t xml:space="preserve">Diesel </t>
  </si>
  <si>
    <t xml:space="preserve">Oil &amp; Grease   </t>
  </si>
  <si>
    <t>EXPENDITURES FOR SCHOOL BUSES</t>
  </si>
  <si>
    <t>AND SCHOOL BUS REPLACEMENTS:</t>
  </si>
  <si>
    <t>Buses</t>
  </si>
  <si>
    <t>AUDIO VISUAL MATERIALS:</t>
  </si>
  <si>
    <t>Audio Visual Materials</t>
  </si>
  <si>
    <t>Basic Programs 101, 102, and 103 (Function 5100)</t>
  </si>
  <si>
    <t xml:space="preserve">Other Programs 130 (ESOL) (Function 5100) </t>
  </si>
  <si>
    <t xml:space="preserve">ESE Programs 111, 112, 113, 254, and 255 (Function 5200) </t>
  </si>
  <si>
    <t>Career Program 300 (Function 5300)</t>
  </si>
  <si>
    <t>Textbooks (Function 5000)</t>
  </si>
  <si>
    <t>Fund 490</t>
  </si>
  <si>
    <t>Fund 000</t>
  </si>
  <si>
    <t>School Recognition Funds (3361)</t>
  </si>
  <si>
    <t>Workforce Education Performance Incentive</t>
  </si>
  <si>
    <t>Federal:</t>
  </si>
  <si>
    <t>Federal Impact, Current Operation</t>
  </si>
  <si>
    <t>Reserve Officers Training Corps (ROTC)</t>
  </si>
  <si>
    <t>Total Federal Direct</t>
  </si>
  <si>
    <t>Medicaid</t>
  </si>
  <si>
    <t>National Forest Funds</t>
  </si>
  <si>
    <t>Federal Through Local</t>
  </si>
  <si>
    <t>Total Federal Through State and Local</t>
  </si>
  <si>
    <t>Florida Education Finance Program</t>
  </si>
  <si>
    <t>Workforce Development</t>
  </si>
  <si>
    <t>Workforce Development Capitalization Incentive Grant</t>
  </si>
  <si>
    <t>Adults with Disabilities</t>
  </si>
  <si>
    <t>CO&amp;DS Withheld for Administrative Expense</t>
  </si>
  <si>
    <t>Categoricals:</t>
  </si>
  <si>
    <t>District Discretionary Lottery Funds</t>
  </si>
  <si>
    <t>Class Size Reduction/Operating Funds</t>
  </si>
  <si>
    <t>School Recognition Funds</t>
  </si>
  <si>
    <t>Excellent Teaching Program</t>
  </si>
  <si>
    <t>Voluntary Prekindergarten Program</t>
  </si>
  <si>
    <t>Preschool Projects</t>
  </si>
  <si>
    <t>Reading Programs</t>
  </si>
  <si>
    <t>Full Service Schools</t>
  </si>
  <si>
    <t>Other State:</t>
  </si>
  <si>
    <t>Diagnostic and Learning Resources Centers</t>
  </si>
  <si>
    <t>State Forest Funds</t>
  </si>
  <si>
    <t>State License Tax</t>
  </si>
  <si>
    <t>Total State</t>
  </si>
  <si>
    <t>District School Taxes</t>
  </si>
  <si>
    <t>Payment in Lieu of Taxes</t>
  </si>
  <si>
    <t>Tuition</t>
  </si>
  <si>
    <t>Rent</t>
  </si>
  <si>
    <t>Adult General Education Course Fees</t>
  </si>
  <si>
    <t>Postsecondary Vocational Course Fees</t>
  </si>
  <si>
    <t>Continuing Workforce Education Course Fees</t>
  </si>
  <si>
    <t>Capital Improvement Fees</t>
  </si>
  <si>
    <t>Postsecondary Lab Fees</t>
  </si>
  <si>
    <t>Lifelong Learning Fees</t>
  </si>
  <si>
    <t>Financial Aid Fees</t>
  </si>
  <si>
    <t>Other Student Fees</t>
  </si>
  <si>
    <t>Preschool Program Fees</t>
  </si>
  <si>
    <t>Pre-K Early Intervention Fees</t>
  </si>
  <si>
    <t>School Age Child Care Fees</t>
  </si>
  <si>
    <t>Other School, Course and Class Fees</t>
  </si>
  <si>
    <t>Miscellaneous Local:</t>
  </si>
  <si>
    <t>Bus Fees</t>
  </si>
  <si>
    <t>Transportation Services-School Activities</t>
  </si>
  <si>
    <t>Sale of Junk</t>
  </si>
  <si>
    <t>Receipt of Federal Indirect Cost Rate</t>
  </si>
  <si>
    <t>Refunds of Prior Year's Expenditures</t>
  </si>
  <si>
    <t>Collections for Lost, Damaged and Sold Textbooks</t>
  </si>
  <si>
    <t>Receipt of Food Service Indirect Costs</t>
  </si>
  <si>
    <t xml:space="preserve">Total Local </t>
  </si>
  <si>
    <t>Total Revenues</t>
  </si>
  <si>
    <t>Instruction</t>
  </si>
  <si>
    <t>Pupil Personnel Services</t>
  </si>
  <si>
    <t>Instructional Media Services</t>
  </si>
  <si>
    <t>Instruction and Curriculum Development Services</t>
  </si>
  <si>
    <t>Instructional Staff Training Services</t>
  </si>
  <si>
    <t>Instruction Related Technology</t>
  </si>
  <si>
    <t xml:space="preserve">School Board </t>
  </si>
  <si>
    <t>General Administration</t>
  </si>
  <si>
    <t>School Administration</t>
  </si>
  <si>
    <t>Facilities Acquisition and Construction</t>
  </si>
  <si>
    <t>Fiscal Services</t>
  </si>
  <si>
    <t>Food Services</t>
  </si>
  <si>
    <t>Central Services</t>
  </si>
  <si>
    <t>Pupil Transportation Services</t>
  </si>
  <si>
    <t>Operation of Plant</t>
  </si>
  <si>
    <t>Maintenance of Plant</t>
  </si>
  <si>
    <t>Administrative Technology Services</t>
  </si>
  <si>
    <t>Community Services</t>
  </si>
  <si>
    <t xml:space="preserve">Facilities Acquisition and Construction </t>
  </si>
  <si>
    <t>Other Capital Outlay</t>
  </si>
  <si>
    <t xml:space="preserve">Interest </t>
  </si>
  <si>
    <t>Total Expenditures</t>
  </si>
  <si>
    <t>From Debt Service Funds</t>
  </si>
  <si>
    <t>From Capital Projects Funds</t>
  </si>
  <si>
    <t>From Special Revenue Funds</t>
  </si>
  <si>
    <t>From Permanent Funds</t>
  </si>
  <si>
    <t>From Internal Service Funds</t>
  </si>
  <si>
    <t>From Enterprise Funds</t>
  </si>
  <si>
    <t>Total Transfers In</t>
  </si>
  <si>
    <t>To Debt Service Funds</t>
  </si>
  <si>
    <t>To Capital Projects Funds</t>
  </si>
  <si>
    <t>To Special Revenue Funds</t>
  </si>
  <si>
    <t>To Permanent Funds</t>
  </si>
  <si>
    <t>To Internal Service Funds</t>
  </si>
  <si>
    <t>To Enterprise Funds</t>
  </si>
  <si>
    <t>Total Transfers Out</t>
  </si>
  <si>
    <t>School Lunch Reimbursement</t>
  </si>
  <si>
    <t>School Breakfast Reimbursement</t>
  </si>
  <si>
    <t>After School Snack Reimbursement</t>
  </si>
  <si>
    <t>Child Care Food Program</t>
  </si>
  <si>
    <t>USDA Donated Foods</t>
  </si>
  <si>
    <t>Cash in Lieu of Donated Foods</t>
  </si>
  <si>
    <t>Nutrition Education and Training Program</t>
  </si>
  <si>
    <t>Other Food Service Revenues</t>
  </si>
  <si>
    <t>School Breakfast Supplement</t>
  </si>
  <si>
    <t>School Lunch Supplement</t>
  </si>
  <si>
    <t>Other Miscellaneous State Revenues</t>
  </si>
  <si>
    <t>Student Lunches</t>
  </si>
  <si>
    <t>Student Breakfasts</t>
  </si>
  <si>
    <t>Adult Breakfasts/Lunches</t>
  </si>
  <si>
    <t>Student and Adult a la Carte</t>
  </si>
  <si>
    <t>Student Snacks</t>
  </si>
  <si>
    <t>Other Food Sales</t>
  </si>
  <si>
    <t xml:space="preserve">Capital Outlay </t>
  </si>
  <si>
    <t>Other Capital Outlay  (Function 9300)</t>
  </si>
  <si>
    <t>From General Fund</t>
  </si>
  <si>
    <t>Interfund</t>
  </si>
  <si>
    <t>To General Fund</t>
  </si>
  <si>
    <t>Workforce Investment Act</t>
  </si>
  <si>
    <t>Community Action Programs</t>
  </si>
  <si>
    <t>Vocational Education Acts</t>
  </si>
  <si>
    <t>Drug Free Schools</t>
  </si>
  <si>
    <t xml:space="preserve">Individuals with Disabilities Education Act </t>
  </si>
  <si>
    <t>Elementary and Secondary Education Act, Title I</t>
  </si>
  <si>
    <t>Adult General Education</t>
  </si>
  <si>
    <t>Vocational Rehabilitation</t>
  </si>
  <si>
    <t>Elementary and Secondary Education Act, Title V</t>
  </si>
  <si>
    <t>Cuban and Haitian Refugee Program</t>
  </si>
  <si>
    <t>Emergency Immigrant Education Program</t>
  </si>
  <si>
    <t>Refund of Prior Year's Expenditures</t>
  </si>
  <si>
    <t xml:space="preserve">Instruction and Curriculum Development Services   </t>
  </si>
  <si>
    <t xml:space="preserve">Board </t>
  </si>
  <si>
    <t>To the General Fund</t>
  </si>
  <si>
    <t>Board</t>
  </si>
  <si>
    <t>Total State Sources</t>
  </si>
  <si>
    <t>Total Local Sources</t>
  </si>
  <si>
    <t>Retirement of Principal</t>
  </si>
  <si>
    <t>DO NOT MAKE CHANGES TO THIS CODE</t>
  </si>
  <si>
    <t>p22</t>
  </si>
  <si>
    <t>DOE Page 22</t>
  </si>
  <si>
    <t>Basic Instruction</t>
  </si>
  <si>
    <t>Exceptional Instruction</t>
  </si>
  <si>
    <t>Career Instruction</t>
  </si>
  <si>
    <t>Adult Instruction</t>
  </si>
  <si>
    <t>Prekindergarten</t>
  </si>
  <si>
    <t>Other Instruction</t>
  </si>
  <si>
    <t>Total Flexible Spending Instructional Expenditures</t>
  </si>
  <si>
    <t>Safe</t>
  </si>
  <si>
    <t>Schools</t>
  </si>
  <si>
    <t>Pupil</t>
  </si>
  <si>
    <t>Transportation</t>
  </si>
  <si>
    <t>Supplemental</t>
  </si>
  <si>
    <t>Academic</t>
  </si>
  <si>
    <t>Comprehensive</t>
  </si>
  <si>
    <t>K-12</t>
  </si>
  <si>
    <t>Reading</t>
  </si>
  <si>
    <t>Instructional</t>
  </si>
  <si>
    <t>Library Media</t>
  </si>
  <si>
    <t>SPECIFIC ACADEMIC CLASSROOM INSTRUCTION AND OTHER DATA COLLECTION</t>
  </si>
  <si>
    <t>MEDICAID EXPENDITURE REPORT</t>
  </si>
  <si>
    <t>Earnings</t>
  </si>
  <si>
    <t>Expenditures</t>
  </si>
  <si>
    <t>Exceptional Student Education</t>
  </si>
  <si>
    <t>Other: Please limit explanation to 100 characters.</t>
  </si>
  <si>
    <t>General Fund</t>
  </si>
  <si>
    <t>Total Operating Revenues</t>
  </si>
  <si>
    <t>Total Operating Expenses</t>
  </si>
  <si>
    <t>Total Nonoperating Revenues (Expenses)</t>
  </si>
  <si>
    <t>Budgetary Funds</t>
  </si>
  <si>
    <t>Total Assets</t>
  </si>
  <si>
    <t>Total Liabilities</t>
  </si>
  <si>
    <t>Total Long-term Liabilities</t>
  </si>
  <si>
    <t>Total Basic Program Salaries</t>
  </si>
  <si>
    <t>Total Other Program Salaries</t>
  </si>
  <si>
    <t>Total ESE Program Salaries</t>
  </si>
  <si>
    <t>Total Career Program Salaries</t>
  </si>
  <si>
    <t>Instruction:</t>
  </si>
  <si>
    <t>Subrecipient awards up to $25,000</t>
  </si>
  <si>
    <t>Subrecipient awards greater than $25,000</t>
  </si>
  <si>
    <t>SUBAWARDS FOR INDIRECT COST RATE:</t>
  </si>
  <si>
    <t>Other Post-employment Benefits Obligation</t>
  </si>
  <si>
    <t>t</t>
  </si>
  <si>
    <t>GENERAL FUND:</t>
  </si>
  <si>
    <t>CATEGORICAL FLEXIBLE SPENDING -</t>
  </si>
  <si>
    <t>LIFELONG LEARNING:</t>
  </si>
  <si>
    <t>(Lifelong Learning Expenditures are used in federal reporting)</t>
  </si>
  <si>
    <t>Total:</t>
  </si>
  <si>
    <t>Expenditures:</t>
  </si>
  <si>
    <t>Amount</t>
  </si>
  <si>
    <t>Earnings, Expenditures, and Carryforward Amounts:</t>
  </si>
  <si>
    <t>Expenditure Program or Activity:</t>
  </si>
  <si>
    <t>General Education Development (GED) Testing Fees</t>
  </si>
  <si>
    <t>Capital Improvement Section 1011.71(2) F.S.</t>
  </si>
  <si>
    <t>p23</t>
  </si>
  <si>
    <t>p24</t>
  </si>
  <si>
    <t>DOE Page 23</t>
  </si>
  <si>
    <t>DOE Page 24</t>
  </si>
  <si>
    <t>p25</t>
  </si>
  <si>
    <t>DOE Page 25</t>
  </si>
  <si>
    <t>p26</t>
  </si>
  <si>
    <t>DOE Page 26</t>
  </si>
  <si>
    <t>Fund 431</t>
  </si>
  <si>
    <t>Exhibit K-14</t>
  </si>
  <si>
    <t>Other Food Services</t>
  </si>
  <si>
    <t>Federal Through State:</t>
  </si>
  <si>
    <t>Total Federal Through State</t>
  </si>
  <si>
    <t>Fund 432</t>
  </si>
  <si>
    <t>Fund 433</t>
  </si>
  <si>
    <t>Capital Outlay Bond Issues (COBI)</t>
  </si>
  <si>
    <t>Special Act Bonds (Racetrack)</t>
  </si>
  <si>
    <r>
      <t>Section 1011.14/1011.15</t>
    </r>
    <r>
      <rPr>
        <i/>
        <sz val="10"/>
        <color indexed="8"/>
        <rFont val="Times New Roman"/>
        <family val="1"/>
      </rPr>
      <t xml:space="preserve"> </t>
    </r>
    <r>
      <rPr>
        <sz val="10"/>
        <color indexed="8"/>
        <rFont val="Times New Roman"/>
        <family val="1"/>
      </rPr>
      <t>F.S.                                     Loans</t>
    </r>
  </si>
  <si>
    <t>District                               Bonds</t>
  </si>
  <si>
    <t>Targeted ARRA        Stimulus Funds</t>
  </si>
  <si>
    <t>Other ARRA                Stimulus Grants</t>
  </si>
  <si>
    <t>SBE/COBI                   Bonds</t>
  </si>
  <si>
    <t>Special Act                              Bonds</t>
  </si>
  <si>
    <t>Section 1011.14/1011.15                    F.S. Loans</t>
  </si>
  <si>
    <t>Motor Vehicle           Revenue Bonds</t>
  </si>
  <si>
    <t>District                                  Bonds</t>
  </si>
  <si>
    <t>Other Debt                                Service</t>
  </si>
  <si>
    <t>Other                                                 Capital                                                          Projects</t>
  </si>
  <si>
    <t>ARRA Economic Stimulus Capital Projects</t>
  </si>
  <si>
    <t>Other                                                   Capital                                                    Projects</t>
  </si>
  <si>
    <t>Individuals with Disabilities Education Act (IDEA)</t>
  </si>
  <si>
    <t>STATEMENT OF REVENUES, EXPENDITURES, AND</t>
  </si>
  <si>
    <t xml:space="preserve">STATEMENT OF REVENUES, EXPENDITURES, AND </t>
  </si>
  <si>
    <t>STATEMENT OF REVENUES, EXPENDITURES, AND CHANGES IN FUND BALANCE - GENERAL FUND (Continued)</t>
  </si>
  <si>
    <t xml:space="preserve">STATEMENT OF REVENUES, EXPENDITURES, AND  </t>
  </si>
  <si>
    <t xml:space="preserve">COMBINING STATEMENT OF REVENUES, EXPENDITURES, AND </t>
  </si>
  <si>
    <t>COMBINING STATEMENT OF REVENUES, EXPENDITURES, AND CHANGES IN FUND BALANCES - DEBT SERVICE FUNDS</t>
  </si>
  <si>
    <t>COMBINING STATEMENT OF REVENUES, EXPENDITURES, AND CHANGES IN FUND BALANCES - CAPITAL PROJECTS FUNDS</t>
  </si>
  <si>
    <t>COMBINING STATEMENT OF REVENUES, EXPENDITURES, AND CHANGES IN FUND BALANCES - CAPITAL PROJECTS FUNDS (Continued)</t>
  </si>
  <si>
    <t>CHANGES IN FUND BALANCE - PERMANENT FUND</t>
  </si>
  <si>
    <t xml:space="preserve">COMBINING STATEMENT OF REVENUES, EXPENSES, AND CHANGES IN FUND NET ASSETS - ENTERPRISE FUNDS </t>
  </si>
  <si>
    <t>COMBINING STATEMENT OF REVENUES, EXPENSES, AND CHANGES IN FUND NET ASSETS - INTERNAL SERVICE FUNDS</t>
  </si>
  <si>
    <t>REPORT OF EXPENDITURES AND AVAILABLE FUNDS</t>
  </si>
  <si>
    <t>State Fiscal Stabilization Funds – K-12</t>
  </si>
  <si>
    <t>State Fiscal Stabilization Funds – Workforce</t>
  </si>
  <si>
    <t>State Fiscal Stabilization Funds – VPK</t>
  </si>
  <si>
    <t>June 30, 2010</t>
  </si>
  <si>
    <t>For the Fiscal Year Ended June 30, 2011</t>
  </si>
  <si>
    <t>Fund Balance, July 1, 2010</t>
  </si>
  <si>
    <t>Total Federal Direct:</t>
  </si>
  <si>
    <t>2010-2011</t>
  </si>
  <si>
    <t>2010-11</t>
  </si>
  <si>
    <t>[1]  Include total current and noncurrent liability balances at June 30, 2011.</t>
  </si>
  <si>
    <t>June 30, 2011 [1]</t>
  </si>
  <si>
    <t>June 30, 2011</t>
  </si>
  <si>
    <t>July 1, 2010</t>
  </si>
  <si>
    <t>Net Assets, July 1, 2010</t>
  </si>
  <si>
    <t>Net Assets, June 30, 2011</t>
  </si>
  <si>
    <t>Fresh Fruits and Vegetables Program</t>
  </si>
  <si>
    <t>Excellent Teaching</t>
  </si>
  <si>
    <t>Race to the Top</t>
  </si>
  <si>
    <t>Fund 434</t>
  </si>
  <si>
    <t>Ending Fund Balance:</t>
  </si>
  <si>
    <t>Total Fund Balance, June 30, 2011</t>
  </si>
  <si>
    <t>Nonspendable Fund Balance</t>
  </si>
  <si>
    <t>Restricted Fund Balance</t>
  </si>
  <si>
    <t>Committed Fund Balance</t>
  </si>
  <si>
    <t>Assigned Fund Balance</t>
  </si>
  <si>
    <t>Unassigned Fund Balance</t>
  </si>
  <si>
    <t>Excellent Teaching (3363/3213) [1]</t>
  </si>
  <si>
    <t>[2]    Report the Library Media portion of the Instructional Materials allocation under the line "Library Media."</t>
  </si>
  <si>
    <t>[3]    Combine all programs funded from the Safe Schools allocation under one line "Safe Schools."</t>
  </si>
  <si>
    <t>Safe Schools (FEFP Earmark) [3]</t>
  </si>
  <si>
    <t>Revenues [4]</t>
  </si>
  <si>
    <t>[4]    Include both state and local revenue sources. Revenue should agree to the FEFP 4th Calculation allocation.</t>
  </si>
  <si>
    <t>[1]    Combine both general fund and ARRA funds revenue for Excellent Teaching categorical program.</t>
  </si>
  <si>
    <t>[5]    Report the amount of funds transferred from each program to maintain board-specified academic classroom instruction.</t>
  </si>
  <si>
    <t>Flexibility [5]</t>
  </si>
  <si>
    <t>FOOD SERVICE SUPPLIES SUBOBJECT</t>
  </si>
  <si>
    <t>Supplies</t>
  </si>
  <si>
    <t>Purchased food to include commodities</t>
  </si>
  <si>
    <t>SCHEDULE OF CATEGORICAL PROGRAMS</t>
  </si>
  <si>
    <t>Education Jobs Act</t>
  </si>
  <si>
    <t>Fund 435</t>
  </si>
  <si>
    <t>CHANGES IN FUND BALANCE - SPECIAL REVENUE FUNDS</t>
  </si>
  <si>
    <t>FEDERAL ECONOMIC STIMULUS PROGRAMS</t>
  </si>
  <si>
    <t>ARRA                                         State Fiscal                   Stabilization Funds</t>
  </si>
  <si>
    <t>COMBINING STATEMENT OF REVENUES, EXPENDITURES, AND CHANGES IN FUND BALANCE - SPECIAL REVENUE FUND - EDUCATION JOBS ACT (Continued)</t>
  </si>
  <si>
    <t>Federal Economic Stimulus Special Revenue Funds</t>
  </si>
  <si>
    <t>Other Federal Programs Special Revenue Fund</t>
  </si>
  <si>
    <t>431</t>
  </si>
  <si>
    <t>432</t>
  </si>
  <si>
    <t>433</t>
  </si>
  <si>
    <t>434</t>
  </si>
  <si>
    <t>435</t>
  </si>
  <si>
    <t>210</t>
  </si>
  <si>
    <t>220</t>
  </si>
  <si>
    <t>230</t>
  </si>
  <si>
    <t>240</t>
  </si>
  <si>
    <t>250</t>
  </si>
  <si>
    <t>290</t>
  </si>
  <si>
    <t>299</t>
  </si>
  <si>
    <t>ARRA</t>
  </si>
  <si>
    <t>Special Revenue Other Federal Programs</t>
  </si>
  <si>
    <t>Special Revenue Federal Economic Stimulus Programs</t>
  </si>
  <si>
    <t>Capital Projects Funds</t>
  </si>
  <si>
    <t>3XX</t>
  </si>
  <si>
    <t>Math and Science Partnerships, Title II Part B</t>
  </si>
  <si>
    <t>FUNDS - FOOD SERVICES</t>
  </si>
  <si>
    <t>FUNDS - OTHER FEDERAL PROGRAMS</t>
  </si>
  <si>
    <t>FUNDS - FOOD SERVICES (Continued)</t>
  </si>
  <si>
    <t>STATEMENT OF REVENUES, EXPENDITURES, AND CHANGES IN FUND BALANCE - SPECIAL REVENUE FUNDS - OTHER FEDERAL PROGRAMS (Continued)</t>
  </si>
  <si>
    <t>COMBINING STATEMENT OF REVENUES, EXPENDITURES, AND CHANGES IN FUND BALANCE - SPECIAL REVENUE FUNDS - TARGETED ARRA STIMULUS FUNDS (Continued)</t>
  </si>
  <si>
    <t>COMBINING STATEMENT OF REVENUES, EXPENDITURES, AND CHANGES IN FUND BALANCE - SPECIAL REVENUE FUNDS - STATE FISCAL STABILIZATION FUNDS (Continued)</t>
  </si>
  <si>
    <t>COMBINING STATEMENT OF REVENUES, EXPENDITURES, AND CHANGES IN FUND BALANCE - SPECIAL REVENUE FUNDS - OTHER ARRA STIMULUS GRANTS (Continued)</t>
  </si>
  <si>
    <t>Instructional Materials (FEFP Earmark) [2]</t>
  </si>
  <si>
    <t>Library Media (FEFP Earmark) [2]</t>
  </si>
  <si>
    <t xml:space="preserve">Pupil Transportation (FEFP Earmark)  </t>
  </si>
  <si>
    <t>ARRA                                       Race to the Top</t>
  </si>
  <si>
    <t>COMBINING STATEMENT OF REVENUES, EXPENDITURES, AND CHANGES IN FUND BALANCE - SPECIAL REVENUE FUND - ARRA RACE TO THE TOP (Continued)</t>
  </si>
  <si>
    <t>Fund Balances, July 1, 2010</t>
  </si>
  <si>
    <t>Adjustments to Fund Balances</t>
  </si>
  <si>
    <t>Total Fund Balances, June 30, 2011</t>
  </si>
  <si>
    <t>Salaries, Benefits, and Payroll Taxes Payable</t>
  </si>
  <si>
    <t>Florida Teachers Lead Program (FEFP Earmark)</t>
  </si>
  <si>
    <t>Self-</t>
  </si>
  <si>
    <t>ARRA Economic Stimulus Debt Service</t>
  </si>
  <si>
    <r>
      <t>Section                                     1011.14/1011.15</t>
    </r>
    <r>
      <rPr>
        <i/>
        <sz val="10"/>
        <color indexed="8"/>
        <rFont val="Times New Roman"/>
        <family val="1"/>
      </rPr>
      <t xml:space="preserve"> </t>
    </r>
    <r>
      <rPr>
        <sz val="10"/>
        <color indexed="8"/>
        <rFont val="Times New Roman"/>
        <family val="1"/>
      </rPr>
      <t>F.S.                                     Loans</t>
    </r>
  </si>
  <si>
    <t>Public Education                  Capital Outlay (PECO)</t>
  </si>
  <si>
    <t>Capital Outlay                        and                                           Debt Service Funds</t>
  </si>
  <si>
    <t>(Medicaid Expenditures are used in federal reporting)</t>
  </si>
  <si>
    <t>Special Revenue                  Food Services</t>
  </si>
  <si>
    <t>Special Revenue                   Food Services</t>
  </si>
  <si>
    <t xml:space="preserve">DISTRICT SCHOOL BOARD OF GULF COUNTY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</si>
</sst>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General_)"/>
    <numFmt numFmtId="166" formatCode=";;;"/>
    <numFmt numFmtId="167" formatCode="mmmm\ d\,\ yyyy"/>
    <numFmt numFmtId="168" formatCode="0.00_);\(0.00\)"/>
    <numFmt numFmtId="169" formatCode="0_);\(0\)"/>
    <numFmt numFmtId="170" formatCode="[$-409]dddd\,\ mmmm\ dd\,\ yyyy"/>
    <numFmt numFmtId="171" formatCode="[$-409]mmmm\ d\,\ yyyy;@"/>
    <numFmt numFmtId="172" formatCode="&quot;Yes&quot;;&quot;Yes&quot;;&quot;No&quot;"/>
    <numFmt numFmtId="173" formatCode="&quot;True&quot;;&quot;True&quot;;&quot;False&quot;"/>
    <numFmt numFmtId="174" formatCode="&quot;On&quot;;&quot;On&quot;;&quot;Off&quot;"/>
    <numFmt numFmtId="175" formatCode="[$€-2]\ #,##0.00_);[Red]\([$€-2]\ #,##0.00\)"/>
  </numFmts>
  <fonts count="48">
    <font>
      <sz val="10"/>
      <name val="Arial"/>
      <family val="0"/>
    </font>
    <font>
      <b/>
      <sz val="10"/>
      <name val="Arial"/>
      <family val="0"/>
    </font>
    <font>
      <i/>
      <sz val="10"/>
      <name val="Arial"/>
      <family val="0"/>
    </font>
    <font>
      <b/>
      <i/>
      <sz val="10"/>
      <name val="Arial"/>
      <family val="0"/>
    </font>
    <font>
      <sz val="10"/>
      <name val="Times New Roman"/>
      <family val="1"/>
    </font>
    <font>
      <sz val="10"/>
      <color indexed="8"/>
      <name val="Times New Roman"/>
      <family val="1"/>
    </font>
    <font>
      <sz val="10"/>
      <color indexed="12"/>
      <name val="Times New Roman"/>
      <family val="1"/>
    </font>
    <font>
      <u val="single"/>
      <sz val="7.5"/>
      <color indexed="12"/>
      <name val="Arial"/>
      <family val="2"/>
    </font>
    <font>
      <u val="single"/>
      <sz val="7.5"/>
      <color indexed="36"/>
      <name val="Arial"/>
      <family val="2"/>
    </font>
    <font>
      <b/>
      <sz val="10"/>
      <color indexed="8"/>
      <name val="Times New Roman"/>
      <family val="1"/>
    </font>
    <font>
      <b/>
      <sz val="10"/>
      <name val="Times New Roman"/>
      <family val="1"/>
    </font>
    <font>
      <i/>
      <sz val="10"/>
      <color indexed="8"/>
      <name val="Times New Roman"/>
      <family val="1"/>
    </font>
    <font>
      <i/>
      <sz val="10"/>
      <name val="Times New Roman"/>
      <family val="1"/>
    </font>
    <font>
      <b/>
      <sz val="10"/>
      <color indexed="10"/>
      <name val="Times New Roman"/>
      <family val="1"/>
    </font>
    <font>
      <sz val="10"/>
      <color indexed="39"/>
      <name val="Times New Roman"/>
      <family val="1"/>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lightUp"/>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style="medium"/>
    </border>
    <border>
      <left>
        <color indexed="63"/>
      </left>
      <right style="thin"/>
      <top style="thin"/>
      <bottom style="medium"/>
    </border>
    <border>
      <left style="thin"/>
      <right style="thin"/>
      <top style="thin"/>
      <bottom style="medium"/>
    </border>
    <border>
      <left style="thin"/>
      <right style="thin"/>
      <top>
        <color indexed="63"/>
      </top>
      <bottom style="double"/>
    </border>
    <border>
      <left style="thin"/>
      <right style="thin"/>
      <top style="medium"/>
      <bottom style="double"/>
    </border>
    <border>
      <left style="thin"/>
      <right style="thin"/>
      <top>
        <color indexed="63"/>
      </top>
      <bottom style="medium"/>
    </border>
    <border>
      <left>
        <color indexed="63"/>
      </left>
      <right style="thin"/>
      <top style="medium"/>
      <bottom style="double"/>
    </border>
    <border>
      <left style="thin"/>
      <right style="thin"/>
      <top style="medium"/>
      <bottom style="medium"/>
    </border>
    <border>
      <left style="thin"/>
      <right style="thin"/>
      <top style="thin"/>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55">
    <xf numFmtId="0" fontId="0" fillId="0" borderId="0" xfId="0" applyAlignment="1">
      <alignment/>
    </xf>
    <xf numFmtId="0" fontId="5" fillId="0" borderId="0" xfId="0" applyFont="1" applyAlignment="1" applyProtection="1">
      <alignment horizontal="right"/>
      <protection/>
    </xf>
    <xf numFmtId="0" fontId="5" fillId="0" borderId="0" xfId="0" applyFont="1" applyAlignment="1" applyProtection="1">
      <alignment/>
      <protection/>
    </xf>
    <xf numFmtId="167" fontId="4" fillId="0" borderId="10" xfId="0" applyNumberFormat="1" applyFont="1" applyBorder="1" applyAlignment="1" applyProtection="1">
      <alignment horizontal="center"/>
      <protection/>
    </xf>
    <xf numFmtId="165" fontId="5" fillId="0" borderId="0" xfId="0" applyNumberFormat="1" applyFont="1" applyAlignment="1" applyProtection="1">
      <alignment horizontal="right"/>
      <protection/>
    </xf>
    <xf numFmtId="0" fontId="4" fillId="0" borderId="0" xfId="0" applyFont="1" applyAlignment="1" applyProtection="1">
      <alignment/>
      <protection/>
    </xf>
    <xf numFmtId="0" fontId="4" fillId="0" borderId="10" xfId="0" applyNumberFormat="1" applyFont="1" applyBorder="1" applyAlignment="1" applyProtection="1">
      <alignment horizontal="center"/>
      <protection/>
    </xf>
    <xf numFmtId="0" fontId="5" fillId="0" borderId="0" xfId="0" applyFont="1" applyFill="1" applyAlignment="1" applyProtection="1">
      <alignment/>
      <protection/>
    </xf>
    <xf numFmtId="0" fontId="5" fillId="0" borderId="0" xfId="0" applyFont="1" applyFill="1" applyBorder="1" applyAlignment="1" applyProtection="1">
      <alignment/>
      <protection/>
    </xf>
    <xf numFmtId="0" fontId="9" fillId="0" borderId="0" xfId="0" applyFont="1" applyAlignment="1" applyProtection="1">
      <alignment horizontal="right"/>
      <protection/>
    </xf>
    <xf numFmtId="0" fontId="10" fillId="0" borderId="11" xfId="0" applyFont="1" applyBorder="1" applyAlignment="1" applyProtection="1">
      <alignment horizontal="left" vertical="center"/>
      <protection/>
    </xf>
    <xf numFmtId="0" fontId="4" fillId="0" borderId="12" xfId="0" applyFont="1" applyBorder="1" applyAlignment="1" applyProtection="1">
      <alignment horizontal="left" vertical="center" indent="1"/>
      <protection/>
    </xf>
    <xf numFmtId="0" fontId="4" fillId="0" borderId="0" xfId="0" applyFont="1" applyAlignment="1">
      <alignment/>
    </xf>
    <xf numFmtId="0" fontId="5" fillId="0" borderId="0" xfId="0" applyFont="1" applyBorder="1" applyAlignment="1" applyProtection="1">
      <alignment/>
      <protection/>
    </xf>
    <xf numFmtId="0" fontId="11" fillId="0" borderId="11" xfId="0" applyFont="1" applyBorder="1" applyAlignment="1" applyProtection="1">
      <alignment horizontal="left"/>
      <protection/>
    </xf>
    <xf numFmtId="0" fontId="11" fillId="0" borderId="11" xfId="0" applyFont="1" applyBorder="1" applyAlignment="1" applyProtection="1">
      <alignment horizontal="left" indent="1"/>
      <protection/>
    </xf>
    <xf numFmtId="0" fontId="9" fillId="0" borderId="12" xfId="0" applyFont="1" applyBorder="1" applyAlignment="1" applyProtection="1">
      <alignment horizontal="left"/>
      <protection/>
    </xf>
    <xf numFmtId="0" fontId="12" fillId="0" borderId="11" xfId="0" applyFont="1" applyBorder="1" applyAlignment="1" applyProtection="1">
      <alignment horizontal="left"/>
      <protection/>
    </xf>
    <xf numFmtId="0" fontId="12" fillId="0" borderId="13" xfId="0" applyFont="1" applyBorder="1" applyAlignment="1" applyProtection="1">
      <alignment horizontal="left" vertical="center"/>
      <protection/>
    </xf>
    <xf numFmtId="0" fontId="10" fillId="0" borderId="12" xfId="0" applyFont="1" applyBorder="1" applyAlignment="1" applyProtection="1">
      <alignment horizontal="left" vertical="center"/>
      <protection/>
    </xf>
    <xf numFmtId="0" fontId="10" fillId="0" borderId="14" xfId="0" applyFont="1" applyBorder="1" applyAlignment="1" applyProtection="1">
      <alignment horizontal="left" vertical="center"/>
      <protection/>
    </xf>
    <xf numFmtId="0" fontId="12" fillId="0" borderId="11" xfId="0" applyFont="1" applyBorder="1" applyAlignment="1" applyProtection="1">
      <alignment horizontal="left" vertical="center"/>
      <protection/>
    </xf>
    <xf numFmtId="0" fontId="9" fillId="0" borderId="0" xfId="0" applyFont="1" applyAlignment="1" applyProtection="1">
      <alignment horizontal="left"/>
      <protection locked="0"/>
    </xf>
    <xf numFmtId="0" fontId="9" fillId="0" borderId="0" xfId="0" applyFont="1" applyAlignment="1" applyProtection="1">
      <alignment horizontal="left"/>
      <protection/>
    </xf>
    <xf numFmtId="0" fontId="5" fillId="0" borderId="15" xfId="0" applyFont="1" applyBorder="1" applyAlignment="1" applyProtection="1">
      <alignment/>
      <protection/>
    </xf>
    <xf numFmtId="0" fontId="5" fillId="0" borderId="16" xfId="0" applyFont="1" applyBorder="1" applyAlignment="1" applyProtection="1">
      <alignment horizontal="left"/>
      <protection/>
    </xf>
    <xf numFmtId="0" fontId="9" fillId="0" borderId="11" xfId="0" applyFont="1" applyBorder="1" applyAlignment="1" applyProtection="1">
      <alignment horizontal="left"/>
      <protection/>
    </xf>
    <xf numFmtId="0" fontId="5" fillId="0" borderId="12" xfId="0" applyFont="1" applyBorder="1" applyAlignment="1" applyProtection="1">
      <alignment horizontal="left" indent="1"/>
      <protection/>
    </xf>
    <xf numFmtId="0" fontId="5" fillId="0" borderId="12" xfId="0" applyFont="1" applyFill="1" applyBorder="1" applyAlignment="1" applyProtection="1">
      <alignment horizontal="left" indent="1"/>
      <protection/>
    </xf>
    <xf numFmtId="0" fontId="5" fillId="0" borderId="14" xfId="0" applyFont="1" applyBorder="1" applyAlignment="1" applyProtection="1">
      <alignment horizontal="left" indent="1"/>
      <protection/>
    </xf>
    <xf numFmtId="0" fontId="5" fillId="0" borderId="12" xfId="0" applyFont="1" applyBorder="1" applyAlignment="1" applyProtection="1">
      <alignment horizontal="left" indent="2"/>
      <protection/>
    </xf>
    <xf numFmtId="0" fontId="5" fillId="0" borderId="0" xfId="0" applyFont="1" applyFill="1" applyBorder="1" applyAlignment="1" applyProtection="1">
      <alignment horizontal="left"/>
      <protection/>
    </xf>
    <xf numFmtId="0" fontId="5" fillId="0" borderId="12" xfId="0" applyFont="1" applyFill="1" applyBorder="1" applyAlignment="1" applyProtection="1">
      <alignment horizontal="left" indent="2"/>
      <protection/>
    </xf>
    <xf numFmtId="0" fontId="5" fillId="0" borderId="0" xfId="0" applyFont="1" applyBorder="1" applyAlignment="1" applyProtection="1">
      <alignment horizontal="left"/>
      <protection/>
    </xf>
    <xf numFmtId="165" fontId="5" fillId="0" borderId="0" xfId="0" applyNumberFormat="1" applyFont="1" applyAlignment="1" applyProtection="1">
      <alignment horizontal="left"/>
      <protection/>
    </xf>
    <xf numFmtId="0" fontId="5" fillId="0" borderId="0" xfId="0" applyFont="1" applyAlignment="1" applyProtection="1">
      <alignment horizontal="left"/>
      <protection/>
    </xf>
    <xf numFmtId="0" fontId="5" fillId="0" borderId="13" xfId="0" applyFont="1" applyBorder="1" applyAlignment="1" applyProtection="1">
      <alignment horizontal="center"/>
      <protection/>
    </xf>
    <xf numFmtId="0" fontId="5" fillId="0" borderId="11" xfId="0" applyFont="1" applyBorder="1" applyAlignment="1" applyProtection="1">
      <alignment horizontal="center"/>
      <protection/>
    </xf>
    <xf numFmtId="0" fontId="4" fillId="0" borderId="0" xfId="0" applyFont="1" applyFill="1" applyAlignment="1">
      <alignment/>
    </xf>
    <xf numFmtId="0" fontId="5" fillId="0" borderId="0" xfId="0" applyFont="1" applyAlignment="1" applyProtection="1">
      <alignment horizontal="center"/>
      <protection/>
    </xf>
    <xf numFmtId="0" fontId="5" fillId="33" borderId="0" xfId="0" applyFont="1" applyFill="1" applyAlignment="1" applyProtection="1">
      <alignment/>
      <protection/>
    </xf>
    <xf numFmtId="165" fontId="5" fillId="0" borderId="0" xfId="0" applyNumberFormat="1" applyFont="1" applyAlignment="1" applyProtection="1">
      <alignment/>
      <protection/>
    </xf>
    <xf numFmtId="0" fontId="5" fillId="0" borderId="15" xfId="0" applyFont="1" applyBorder="1" applyAlignment="1" applyProtection="1">
      <alignment horizontal="left"/>
      <protection/>
    </xf>
    <xf numFmtId="0" fontId="5" fillId="0" borderId="17" xfId="0" applyFont="1" applyBorder="1" applyAlignment="1" applyProtection="1">
      <alignment/>
      <protection/>
    </xf>
    <xf numFmtId="0" fontId="5" fillId="0" borderId="18" xfId="0" applyFont="1" applyBorder="1" applyAlignment="1" applyProtection="1">
      <alignment horizontal="left"/>
      <protection/>
    </xf>
    <xf numFmtId="0" fontId="4" fillId="0" borderId="19" xfId="0" applyFont="1" applyBorder="1" applyAlignment="1">
      <alignment/>
    </xf>
    <xf numFmtId="0" fontId="6" fillId="0" borderId="0" xfId="0" applyFont="1" applyAlignment="1" applyProtection="1">
      <alignment/>
      <protection/>
    </xf>
    <xf numFmtId="165" fontId="6" fillId="0" borderId="0" xfId="0" applyNumberFormat="1" applyFont="1" applyAlignment="1" applyProtection="1">
      <alignment horizontal="right"/>
      <protection/>
    </xf>
    <xf numFmtId="0" fontId="4" fillId="0" borderId="0" xfId="0" applyFont="1" applyAlignment="1" applyProtection="1">
      <alignment horizontal="right"/>
      <protection/>
    </xf>
    <xf numFmtId="0" fontId="10" fillId="0" borderId="0" xfId="0" applyFont="1" applyAlignment="1" applyProtection="1">
      <alignment horizontal="left"/>
      <protection/>
    </xf>
    <xf numFmtId="0" fontId="4" fillId="0" borderId="0" xfId="0" applyFont="1" applyAlignment="1" applyProtection="1">
      <alignment horizontal="left"/>
      <protection/>
    </xf>
    <xf numFmtId="0" fontId="4" fillId="0" borderId="13" xfId="0" applyFont="1" applyBorder="1" applyAlignment="1" applyProtection="1">
      <alignment/>
      <protection/>
    </xf>
    <xf numFmtId="0" fontId="4" fillId="0" borderId="17" xfId="0" applyFont="1" applyBorder="1" applyAlignment="1" applyProtection="1">
      <alignment horizontal="center"/>
      <protection/>
    </xf>
    <xf numFmtId="0" fontId="4" fillId="0" borderId="17" xfId="0" applyFont="1" applyFill="1" applyBorder="1" applyAlignment="1" applyProtection="1">
      <alignment horizontal="center" wrapText="1"/>
      <protection/>
    </xf>
    <xf numFmtId="0" fontId="4" fillId="0" borderId="17" xfId="0" applyFont="1" applyBorder="1" applyAlignment="1" applyProtection="1">
      <alignment/>
      <protection/>
    </xf>
    <xf numFmtId="0" fontId="4" fillId="0" borderId="12" xfId="0" applyFont="1" applyBorder="1" applyAlignment="1" applyProtection="1">
      <alignment horizontal="left"/>
      <protection/>
    </xf>
    <xf numFmtId="0" fontId="4" fillId="0" borderId="10" xfId="0" applyFont="1" applyBorder="1" applyAlignment="1" applyProtection="1">
      <alignment horizontal="center" wrapText="1"/>
      <protection/>
    </xf>
    <xf numFmtId="0" fontId="10" fillId="0" borderId="11" xfId="0" applyFont="1" applyBorder="1" applyAlignment="1" applyProtection="1">
      <alignment horizontal="left"/>
      <protection/>
    </xf>
    <xf numFmtId="0" fontId="4" fillId="0" borderId="20" xfId="0" applyFont="1" applyBorder="1" applyAlignment="1" applyProtection="1">
      <alignment horizontal="center"/>
      <protection/>
    </xf>
    <xf numFmtId="0" fontId="4" fillId="0" borderId="14" xfId="0" applyFont="1" applyBorder="1" applyAlignment="1" applyProtection="1">
      <alignment horizontal="left" vertical="center" indent="1"/>
      <protection/>
    </xf>
    <xf numFmtId="0" fontId="4" fillId="0" borderId="21" xfId="0" applyNumberFormat="1" applyFont="1" applyBorder="1" applyAlignment="1" applyProtection="1" quotePrefix="1">
      <alignment horizontal="center"/>
      <protection/>
    </xf>
    <xf numFmtId="0" fontId="4" fillId="0" borderId="17" xfId="0" applyNumberFormat="1" applyFont="1" applyBorder="1" applyAlignment="1" applyProtection="1" quotePrefix="1">
      <alignment horizontal="center"/>
      <protection/>
    </xf>
    <xf numFmtId="0" fontId="4" fillId="0" borderId="10" xfId="0" applyNumberFormat="1" applyFont="1" applyBorder="1" applyAlignment="1" applyProtection="1" quotePrefix="1">
      <alignment horizontal="center"/>
      <protection/>
    </xf>
    <xf numFmtId="0" fontId="4" fillId="0" borderId="20" xfId="0" applyNumberFormat="1" applyFont="1" applyBorder="1" applyAlignment="1" applyProtection="1">
      <alignment horizontal="center"/>
      <protection/>
    </xf>
    <xf numFmtId="0" fontId="4" fillId="0" borderId="12" xfId="0" applyFont="1" applyBorder="1" applyAlignment="1" applyProtection="1">
      <alignment horizontal="left" vertical="center"/>
      <protection/>
    </xf>
    <xf numFmtId="0" fontId="4" fillId="0" borderId="20" xfId="0" applyNumberFormat="1" applyFont="1" applyBorder="1" applyAlignment="1" applyProtection="1" quotePrefix="1">
      <alignment horizontal="center"/>
      <protection/>
    </xf>
    <xf numFmtId="0" fontId="10" fillId="0" borderId="13" xfId="0" applyFont="1" applyBorder="1" applyAlignment="1" applyProtection="1">
      <alignment horizontal="left" vertical="center"/>
      <protection/>
    </xf>
    <xf numFmtId="0" fontId="4" fillId="0" borderId="17" xfId="0" applyNumberFormat="1" applyFont="1" applyBorder="1" applyAlignment="1" applyProtection="1">
      <alignment horizontal="center"/>
      <protection/>
    </xf>
    <xf numFmtId="0" fontId="4" fillId="0" borderId="12" xfId="0" applyNumberFormat="1" applyFont="1" applyBorder="1" applyAlignment="1" applyProtection="1">
      <alignment horizontal="center"/>
      <protection/>
    </xf>
    <xf numFmtId="0" fontId="4" fillId="0" borderId="14" xfId="0" applyNumberFormat="1" applyFont="1" applyBorder="1" applyAlignment="1" applyProtection="1">
      <alignment horizontal="center"/>
      <protection/>
    </xf>
    <xf numFmtId="0" fontId="4" fillId="0" borderId="0" xfId="0" applyFont="1" applyAlignment="1" applyProtection="1">
      <alignment horizontal="center"/>
      <protection/>
    </xf>
    <xf numFmtId="39" fontId="4" fillId="0" borderId="0" xfId="0" applyNumberFormat="1" applyFont="1" applyAlignment="1" applyProtection="1">
      <alignment horizontal="left"/>
      <protection/>
    </xf>
    <xf numFmtId="39" fontId="4" fillId="0" borderId="0" xfId="0" applyNumberFormat="1" applyFont="1" applyFill="1" applyAlignment="1" applyProtection="1">
      <alignment horizontal="left"/>
      <protection/>
    </xf>
    <xf numFmtId="0" fontId="5" fillId="0" borderId="13" xfId="0" applyFont="1" applyBorder="1" applyAlignment="1" applyProtection="1">
      <alignment/>
      <protection/>
    </xf>
    <xf numFmtId="0" fontId="5" fillId="0" borderId="17" xfId="0" applyFont="1" applyBorder="1" applyAlignment="1" applyProtection="1">
      <alignment horizontal="center"/>
      <protection/>
    </xf>
    <xf numFmtId="0" fontId="5" fillId="0" borderId="11" xfId="0" applyFont="1" applyBorder="1" applyAlignment="1" applyProtection="1">
      <alignment/>
      <protection/>
    </xf>
    <xf numFmtId="0" fontId="5" fillId="0" borderId="12" xfId="0" applyFont="1" applyBorder="1" applyAlignment="1" applyProtection="1">
      <alignment/>
      <protection/>
    </xf>
    <xf numFmtId="0" fontId="4" fillId="33" borderId="0" xfId="0" applyFont="1" applyFill="1" applyAlignment="1">
      <alignment/>
    </xf>
    <xf numFmtId="0" fontId="5" fillId="0" borderId="12" xfId="0" applyFont="1" applyBorder="1" applyAlignment="1" applyProtection="1">
      <alignment horizontal="center"/>
      <protection/>
    </xf>
    <xf numFmtId="0" fontId="4" fillId="0" borderId="0" xfId="0" applyFont="1" applyFill="1" applyAlignment="1" applyProtection="1">
      <alignment/>
      <protection/>
    </xf>
    <xf numFmtId="0" fontId="4" fillId="0" borderId="11" xfId="0" applyFont="1" applyBorder="1" applyAlignment="1" applyProtection="1">
      <alignment/>
      <protection/>
    </xf>
    <xf numFmtId="15" fontId="4" fillId="0" borderId="0" xfId="0" applyNumberFormat="1" applyFont="1" applyAlignment="1" applyProtection="1" quotePrefix="1">
      <alignment horizontal="left"/>
      <protection/>
    </xf>
    <xf numFmtId="0" fontId="4" fillId="0" borderId="0" xfId="0" applyFont="1" applyBorder="1" applyAlignment="1" applyProtection="1">
      <alignment/>
      <protection/>
    </xf>
    <xf numFmtId="0" fontId="5" fillId="0" borderId="22" xfId="0" applyFont="1" applyBorder="1" applyAlignment="1" applyProtection="1">
      <alignment/>
      <protection/>
    </xf>
    <xf numFmtId="0" fontId="4" fillId="0" borderId="0" xfId="0" applyFont="1" applyFill="1" applyBorder="1" applyAlignment="1" applyProtection="1">
      <alignment/>
      <protection/>
    </xf>
    <xf numFmtId="165" fontId="5" fillId="0" borderId="0" xfId="0" applyNumberFormat="1" applyFont="1" applyAlignment="1" applyProtection="1">
      <alignment horizontal="center"/>
      <protection/>
    </xf>
    <xf numFmtId="0" fontId="5" fillId="0" borderId="12" xfId="0" applyNumberFormat="1" applyFont="1" applyBorder="1" applyAlignment="1" applyProtection="1">
      <alignment horizontal="center"/>
      <protection/>
    </xf>
    <xf numFmtId="0" fontId="5" fillId="0" borderId="12" xfId="0" applyNumberFormat="1" applyFont="1" applyBorder="1" applyAlignment="1" applyProtection="1" quotePrefix="1">
      <alignment horizontal="center"/>
      <protection/>
    </xf>
    <xf numFmtId="0" fontId="5" fillId="0" borderId="11" xfId="0" applyNumberFormat="1" applyFont="1" applyBorder="1" applyAlignment="1" applyProtection="1">
      <alignment horizontal="center"/>
      <protection/>
    </xf>
    <xf numFmtId="0" fontId="5" fillId="0" borderId="12" xfId="0" applyNumberFormat="1" applyFont="1" applyFill="1" applyBorder="1" applyAlignment="1" applyProtection="1">
      <alignment horizontal="center"/>
      <protection/>
    </xf>
    <xf numFmtId="0" fontId="5" fillId="0" borderId="14" xfId="0" applyNumberFormat="1" applyFont="1" applyBorder="1" applyAlignment="1" applyProtection="1">
      <alignment horizontal="center"/>
      <protection/>
    </xf>
    <xf numFmtId="0" fontId="5" fillId="0" borderId="0" xfId="0" applyNumberFormat="1" applyFont="1" applyFill="1" applyBorder="1" applyAlignment="1" applyProtection="1">
      <alignment horizontal="center"/>
      <protection/>
    </xf>
    <xf numFmtId="39" fontId="6" fillId="0" borderId="0" xfId="0" applyNumberFormat="1" applyFont="1" applyFill="1" applyBorder="1" applyAlignment="1" applyProtection="1">
      <alignment/>
      <protection/>
    </xf>
    <xf numFmtId="0" fontId="5" fillId="0" borderId="11" xfId="0" applyNumberFormat="1" applyFont="1" applyBorder="1" applyAlignment="1" applyProtection="1" quotePrefix="1">
      <alignment horizontal="center"/>
      <protection/>
    </xf>
    <xf numFmtId="0" fontId="5" fillId="0" borderId="0" xfId="0" applyFont="1" applyBorder="1" applyAlignment="1" applyProtection="1">
      <alignment horizontal="center"/>
      <protection/>
    </xf>
    <xf numFmtId="0" fontId="5" fillId="0" borderId="18" xfId="0" applyFont="1" applyBorder="1" applyAlignment="1" applyProtection="1">
      <alignment/>
      <protection/>
    </xf>
    <xf numFmtId="0" fontId="5" fillId="0" borderId="17" xfId="0" applyFont="1" applyBorder="1" applyAlignment="1" applyProtection="1">
      <alignment horizontal="left"/>
      <protection/>
    </xf>
    <xf numFmtId="0" fontId="5" fillId="0" borderId="20" xfId="0" applyFont="1" applyBorder="1" applyAlignment="1" applyProtection="1">
      <alignment horizontal="center"/>
      <protection/>
    </xf>
    <xf numFmtId="0" fontId="9" fillId="0" borderId="15" xfId="0" applyFont="1" applyBorder="1" applyAlignment="1" applyProtection="1">
      <alignment horizontal="left"/>
      <protection/>
    </xf>
    <xf numFmtId="0" fontId="11" fillId="0" borderId="18" xfId="0" applyFont="1" applyBorder="1" applyAlignment="1" applyProtection="1">
      <alignment horizontal="left"/>
      <protection/>
    </xf>
    <xf numFmtId="0" fontId="5" fillId="0" borderId="16" xfId="0" applyFont="1" applyBorder="1" applyAlignment="1" applyProtection="1">
      <alignment horizontal="left" indent="1"/>
      <protection/>
    </xf>
    <xf numFmtId="0" fontId="5" fillId="0" borderId="16" xfId="0" applyFont="1" applyFill="1" applyBorder="1" applyAlignment="1" applyProtection="1">
      <alignment horizontal="left" indent="1"/>
      <protection/>
    </xf>
    <xf numFmtId="0" fontId="9" fillId="0" borderId="16" xfId="0" applyFont="1" applyBorder="1" applyAlignment="1" applyProtection="1">
      <alignment horizontal="left"/>
      <protection/>
    </xf>
    <xf numFmtId="39" fontId="9" fillId="0" borderId="16" xfId="0" applyNumberFormat="1" applyFont="1" applyBorder="1" applyAlignment="1" applyProtection="1">
      <alignment horizontal="left"/>
      <protection/>
    </xf>
    <xf numFmtId="0" fontId="9" fillId="0" borderId="13" xfId="0" applyFont="1" applyBorder="1" applyAlignment="1" applyProtection="1">
      <alignment horizontal="left"/>
      <protection/>
    </xf>
    <xf numFmtId="0" fontId="5" fillId="0" borderId="17" xfId="0" applyNumberFormat="1" applyFont="1" applyBorder="1" applyAlignment="1" applyProtection="1">
      <alignment horizontal="right"/>
      <protection/>
    </xf>
    <xf numFmtId="0" fontId="5" fillId="0" borderId="12" xfId="0" applyFont="1" applyBorder="1" applyAlignment="1" applyProtection="1">
      <alignment horizontal="left"/>
      <protection/>
    </xf>
    <xf numFmtId="0" fontId="5" fillId="0" borderId="10" xfId="0" applyNumberFormat="1" applyFont="1" applyBorder="1" applyAlignment="1" applyProtection="1">
      <alignment horizontal="center"/>
      <protection/>
    </xf>
    <xf numFmtId="0" fontId="5" fillId="0" borderId="20" xfId="0" applyNumberFormat="1" applyFont="1" applyBorder="1" applyAlignment="1" applyProtection="1">
      <alignment horizontal="center"/>
      <protection/>
    </xf>
    <xf numFmtId="0" fontId="5" fillId="0" borderId="10" xfId="0" applyNumberFormat="1" applyFont="1" applyBorder="1" applyAlignment="1" applyProtection="1" quotePrefix="1">
      <alignment horizontal="center"/>
      <protection/>
    </xf>
    <xf numFmtId="0" fontId="5" fillId="0" borderId="0" xfId="0" applyNumberFormat="1" applyFont="1" applyBorder="1" applyAlignment="1" applyProtection="1">
      <alignment horizontal="right"/>
      <protection/>
    </xf>
    <xf numFmtId="165" fontId="4" fillId="0" borderId="0" xfId="0" applyNumberFormat="1" applyFont="1" applyAlignment="1" applyProtection="1">
      <alignment/>
      <protection/>
    </xf>
    <xf numFmtId="165" fontId="4" fillId="0" borderId="0" xfId="0" applyNumberFormat="1" applyFont="1" applyAlignment="1" applyProtection="1">
      <alignment horizontal="right"/>
      <protection/>
    </xf>
    <xf numFmtId="0" fontId="10" fillId="0" borderId="0" xfId="0" applyFont="1" applyAlignment="1" applyProtection="1">
      <alignment horizontal="right"/>
      <protection/>
    </xf>
    <xf numFmtId="0" fontId="4" fillId="0" borderId="10" xfId="0" applyFont="1" applyBorder="1" applyAlignment="1" applyProtection="1">
      <alignment horizontal="center"/>
      <protection/>
    </xf>
    <xf numFmtId="0" fontId="4" fillId="0" borderId="20" xfId="0" applyNumberFormat="1" applyFont="1" applyBorder="1" applyAlignment="1" applyProtection="1">
      <alignment horizontal="right"/>
      <protection/>
    </xf>
    <xf numFmtId="0" fontId="4" fillId="0" borderId="20" xfId="0" applyFont="1" applyBorder="1" applyAlignment="1" applyProtection="1">
      <alignment/>
      <protection/>
    </xf>
    <xf numFmtId="0" fontId="4" fillId="0" borderId="12" xfId="0" applyFont="1" applyBorder="1" applyAlignment="1" applyProtection="1">
      <alignment horizontal="left" indent="1"/>
      <protection/>
    </xf>
    <xf numFmtId="39" fontId="4" fillId="0" borderId="0" xfId="0" applyNumberFormat="1" applyFont="1" applyAlignment="1" applyProtection="1">
      <alignment/>
      <protection/>
    </xf>
    <xf numFmtId="0" fontId="10" fillId="0" borderId="12" xfId="0" applyFont="1" applyBorder="1" applyAlignment="1" applyProtection="1">
      <alignment horizontal="left"/>
      <protection/>
    </xf>
    <xf numFmtId="0" fontId="10" fillId="0" borderId="11" xfId="0" applyFont="1" applyFill="1" applyBorder="1" applyAlignment="1" applyProtection="1">
      <alignment horizontal="left"/>
      <protection/>
    </xf>
    <xf numFmtId="0" fontId="4" fillId="0" borderId="20" xfId="0" applyNumberFormat="1" applyFont="1" applyFill="1" applyBorder="1" applyAlignment="1" applyProtection="1">
      <alignment horizontal="right"/>
      <protection/>
    </xf>
    <xf numFmtId="0" fontId="4" fillId="0" borderId="12" xfId="0" applyFont="1" applyFill="1" applyBorder="1" applyAlignment="1" applyProtection="1">
      <alignment horizontal="left"/>
      <protection/>
    </xf>
    <xf numFmtId="0" fontId="4" fillId="0" borderId="10" xfId="0" applyNumberFormat="1" applyFont="1" applyFill="1" applyBorder="1" applyAlignment="1" applyProtection="1">
      <alignment horizontal="center"/>
      <protection/>
    </xf>
    <xf numFmtId="39" fontId="13" fillId="0" borderId="0" xfId="0" applyNumberFormat="1" applyFont="1" applyAlignment="1" applyProtection="1">
      <alignment/>
      <protection/>
    </xf>
    <xf numFmtId="0" fontId="10" fillId="0" borderId="12" xfId="0" applyFont="1" applyFill="1" applyBorder="1" applyAlignment="1" applyProtection="1">
      <alignment horizontal="left"/>
      <protection/>
    </xf>
    <xf numFmtId="0" fontId="4" fillId="0" borderId="10" xfId="0" applyNumberFormat="1" applyFont="1" applyFill="1" applyBorder="1" applyAlignment="1" applyProtection="1" quotePrefix="1">
      <alignment horizontal="center"/>
      <protection/>
    </xf>
    <xf numFmtId="0" fontId="4" fillId="0" borderId="12" xfId="0" applyFont="1" applyFill="1" applyBorder="1" applyAlignment="1" applyProtection="1">
      <alignment horizontal="left" indent="1"/>
      <protection/>
    </xf>
    <xf numFmtId="0" fontId="4" fillId="0" borderId="19" xfId="0" applyFont="1" applyBorder="1" applyAlignment="1" applyProtection="1">
      <alignment horizontal="left"/>
      <protection/>
    </xf>
    <xf numFmtId="0" fontId="4" fillId="0" borderId="19" xfId="0" applyFont="1" applyBorder="1" applyAlignment="1" applyProtection="1">
      <alignment/>
      <protection/>
    </xf>
    <xf numFmtId="0" fontId="4" fillId="0" borderId="13" xfId="0" applyFont="1" applyBorder="1" applyAlignment="1" applyProtection="1">
      <alignment horizontal="left"/>
      <protection/>
    </xf>
    <xf numFmtId="0" fontId="4" fillId="0" borderId="12" xfId="0" applyFont="1" applyBorder="1" applyAlignment="1" applyProtection="1">
      <alignment/>
      <protection/>
    </xf>
    <xf numFmtId="0" fontId="10" fillId="0" borderId="13" xfId="0" applyFont="1" applyBorder="1" applyAlignment="1" applyProtection="1">
      <alignment horizontal="left"/>
      <protection/>
    </xf>
    <xf numFmtId="39" fontId="6" fillId="0" borderId="12" xfId="0" applyNumberFormat="1" applyFont="1" applyFill="1" applyBorder="1" applyAlignment="1" applyProtection="1">
      <alignment/>
      <protection locked="0"/>
    </xf>
    <xf numFmtId="39" fontId="6" fillId="0" borderId="14" xfId="0" applyNumberFormat="1" applyFont="1" applyFill="1" applyBorder="1" applyAlignment="1" applyProtection="1">
      <alignment/>
      <protection locked="0"/>
    </xf>
    <xf numFmtId="0" fontId="4" fillId="0" borderId="0" xfId="0" applyNumberFormat="1" applyFont="1" applyAlignment="1" applyProtection="1">
      <alignment horizontal="right"/>
      <protection/>
    </xf>
    <xf numFmtId="0" fontId="5" fillId="0" borderId="10" xfId="0" applyFont="1" applyBorder="1" applyAlignment="1" applyProtection="1">
      <alignment horizontal="center"/>
      <protection/>
    </xf>
    <xf numFmtId="0" fontId="5" fillId="0" borderId="11" xfId="0" applyFont="1" applyBorder="1" applyAlignment="1" applyProtection="1">
      <alignment horizontal="left"/>
      <protection/>
    </xf>
    <xf numFmtId="39" fontId="6" fillId="0" borderId="20" xfId="0" applyNumberFormat="1" applyFont="1" applyBorder="1" applyAlignment="1" applyProtection="1">
      <alignment/>
      <protection locked="0"/>
    </xf>
    <xf numFmtId="0" fontId="5" fillId="0" borderId="14" xfId="0" applyFont="1" applyBorder="1" applyAlignment="1" applyProtection="1">
      <alignment horizontal="left"/>
      <protection/>
    </xf>
    <xf numFmtId="0" fontId="5" fillId="0" borderId="21" xfId="0" applyNumberFormat="1" applyFont="1" applyBorder="1" applyAlignment="1" applyProtection="1">
      <alignment horizontal="center"/>
      <protection/>
    </xf>
    <xf numFmtId="39" fontId="6" fillId="0" borderId="21" xfId="0" applyNumberFormat="1" applyFont="1" applyBorder="1" applyAlignment="1" applyProtection="1">
      <alignment/>
      <protection locked="0"/>
    </xf>
    <xf numFmtId="39" fontId="6" fillId="0" borderId="10" xfId="0" applyNumberFormat="1" applyFont="1" applyBorder="1" applyAlignment="1" applyProtection="1">
      <alignment/>
      <protection locked="0"/>
    </xf>
    <xf numFmtId="1" fontId="5" fillId="0" borderId="10" xfId="0" applyNumberFormat="1" applyFont="1" applyBorder="1" applyAlignment="1" applyProtection="1">
      <alignment horizontal="center"/>
      <protection/>
    </xf>
    <xf numFmtId="1" fontId="5" fillId="0" borderId="10" xfId="0" applyNumberFormat="1" applyFont="1" applyFill="1" applyBorder="1" applyAlignment="1" applyProtection="1">
      <alignment horizontal="center"/>
      <protection/>
    </xf>
    <xf numFmtId="0" fontId="11" fillId="0" borderId="11" xfId="0" applyFont="1" applyFill="1" applyBorder="1" applyAlignment="1" applyProtection="1">
      <alignment horizontal="left"/>
      <protection/>
    </xf>
    <xf numFmtId="1" fontId="5" fillId="0" borderId="20" xfId="0" applyNumberFormat="1" applyFont="1" applyFill="1" applyBorder="1" applyAlignment="1" applyProtection="1">
      <alignment horizontal="center"/>
      <protection/>
    </xf>
    <xf numFmtId="0" fontId="9" fillId="0" borderId="12" xfId="0" applyFont="1" applyFill="1" applyBorder="1" applyAlignment="1" applyProtection="1">
      <alignment horizontal="left"/>
      <protection/>
    </xf>
    <xf numFmtId="0" fontId="5" fillId="0" borderId="10" xfId="0" applyNumberFormat="1" applyFont="1" applyFill="1" applyBorder="1" applyAlignment="1" applyProtection="1" quotePrefix="1">
      <alignment horizontal="center"/>
      <protection/>
    </xf>
    <xf numFmtId="0" fontId="9" fillId="0" borderId="14" xfId="0" applyFont="1" applyFill="1" applyBorder="1" applyAlignment="1" applyProtection="1">
      <alignment horizontal="left"/>
      <protection/>
    </xf>
    <xf numFmtId="0" fontId="5" fillId="0" borderId="14" xfId="0" applyNumberFormat="1" applyFont="1" applyFill="1" applyBorder="1" applyAlignment="1" applyProtection="1" quotePrefix="1">
      <alignment horizontal="center"/>
      <protection/>
    </xf>
    <xf numFmtId="0" fontId="9" fillId="0" borderId="13" xfId="0" applyFont="1" applyFill="1" applyBorder="1" applyAlignment="1" applyProtection="1">
      <alignment horizontal="left"/>
      <protection/>
    </xf>
    <xf numFmtId="0" fontId="5" fillId="0" borderId="13" xfId="0" applyNumberFormat="1" applyFont="1" applyFill="1" applyBorder="1" applyAlignment="1" applyProtection="1">
      <alignment horizontal="center"/>
      <protection/>
    </xf>
    <xf numFmtId="0" fontId="5" fillId="0" borderId="12" xfId="0" applyFont="1" applyFill="1" applyBorder="1" applyAlignment="1" applyProtection="1">
      <alignment horizontal="left"/>
      <protection/>
    </xf>
    <xf numFmtId="0" fontId="4" fillId="0" borderId="14" xfId="0" applyFont="1" applyBorder="1" applyAlignment="1" applyProtection="1">
      <alignment horizontal="left" indent="1"/>
      <protection/>
    </xf>
    <xf numFmtId="0" fontId="5" fillId="0" borderId="20" xfId="0" applyNumberFormat="1" applyFont="1" applyFill="1" applyBorder="1" applyAlignment="1" applyProtection="1">
      <alignment horizontal="center"/>
      <protection/>
    </xf>
    <xf numFmtId="0" fontId="4" fillId="0" borderId="14" xfId="0" applyFont="1" applyFill="1" applyBorder="1" applyAlignment="1" applyProtection="1">
      <alignment horizontal="left" indent="1"/>
      <protection/>
    </xf>
    <xf numFmtId="0" fontId="4" fillId="0" borderId="21" xfId="0" applyNumberFormat="1" applyFont="1" applyFill="1" applyBorder="1" applyAlignment="1" applyProtection="1">
      <alignment horizontal="center"/>
      <protection/>
    </xf>
    <xf numFmtId="0" fontId="5" fillId="0" borderId="17" xfId="0" applyFont="1" applyFill="1" applyBorder="1" applyAlignment="1" applyProtection="1">
      <alignment horizontal="center" wrapText="1"/>
      <protection/>
    </xf>
    <xf numFmtId="0" fontId="5" fillId="0" borderId="17" xfId="0" applyFont="1" applyBorder="1" applyAlignment="1" applyProtection="1">
      <alignment horizontal="center" wrapText="1"/>
      <protection/>
    </xf>
    <xf numFmtId="169" fontId="9" fillId="0" borderId="10" xfId="0" applyNumberFormat="1" applyFont="1" applyBorder="1" applyAlignment="1" applyProtection="1">
      <alignment horizontal="center"/>
      <protection/>
    </xf>
    <xf numFmtId="0" fontId="9" fillId="0" borderId="10" xfId="0" applyFont="1" applyBorder="1" applyAlignment="1" applyProtection="1">
      <alignment horizontal="center"/>
      <protection/>
    </xf>
    <xf numFmtId="0" fontId="5" fillId="0" borderId="11" xfId="0" applyFont="1" applyBorder="1" applyAlignment="1" applyProtection="1">
      <alignment horizontal="left" indent="1"/>
      <protection/>
    </xf>
    <xf numFmtId="0" fontId="11" fillId="0" borderId="15" xfId="0" applyFont="1" applyBorder="1" applyAlignment="1" applyProtection="1">
      <alignment horizontal="left"/>
      <protection/>
    </xf>
    <xf numFmtId="0" fontId="5" fillId="0" borderId="13" xfId="0" applyNumberFormat="1" applyFont="1" applyBorder="1" applyAlignment="1" applyProtection="1">
      <alignment horizontal="center"/>
      <protection/>
    </xf>
    <xf numFmtId="0" fontId="11" fillId="0" borderId="13" xfId="0" applyFont="1" applyBorder="1" applyAlignment="1" applyProtection="1">
      <alignment horizontal="left"/>
      <protection/>
    </xf>
    <xf numFmtId="0" fontId="5" fillId="0" borderId="17" xfId="0" applyNumberFormat="1" applyFont="1" applyBorder="1" applyAlignment="1" applyProtection="1" quotePrefix="1">
      <alignment horizontal="center"/>
      <protection/>
    </xf>
    <xf numFmtId="0" fontId="5" fillId="0" borderId="10" xfId="0" applyNumberFormat="1" applyFont="1" applyFill="1" applyBorder="1" applyAlignment="1" applyProtection="1">
      <alignment horizontal="center"/>
      <protection/>
    </xf>
    <xf numFmtId="0" fontId="5" fillId="0" borderId="0" xfId="0" applyNumberFormat="1" applyFont="1" applyBorder="1" applyAlignment="1" applyProtection="1" quotePrefix="1">
      <alignment horizontal="center"/>
      <protection/>
    </xf>
    <xf numFmtId="39" fontId="5" fillId="0" borderId="0" xfId="0" applyNumberFormat="1" applyFont="1" applyAlignment="1" applyProtection="1">
      <alignment/>
      <protection/>
    </xf>
    <xf numFmtId="0" fontId="5" fillId="33" borderId="0" xfId="0" applyFont="1" applyFill="1" applyAlignment="1" applyProtection="1">
      <alignment horizontal="center"/>
      <protection/>
    </xf>
    <xf numFmtId="39" fontId="5" fillId="0" borderId="0" xfId="0" applyNumberFormat="1" applyFont="1" applyAlignment="1" applyProtection="1">
      <alignment horizontal="left"/>
      <protection/>
    </xf>
    <xf numFmtId="0" fontId="5" fillId="0" borderId="0" xfId="0" applyFont="1" applyFill="1" applyAlignment="1" applyProtection="1">
      <alignment horizontal="center"/>
      <protection/>
    </xf>
    <xf numFmtId="0" fontId="5" fillId="0" borderId="0" xfId="0" applyFont="1" applyFill="1" applyAlignment="1" applyProtection="1">
      <alignment horizontal="right"/>
      <protection/>
    </xf>
    <xf numFmtId="0" fontId="4" fillId="0" borderId="12" xfId="0" applyFont="1" applyBorder="1" applyAlignment="1" applyProtection="1">
      <alignment horizontal="left" vertical="top"/>
      <protection/>
    </xf>
    <xf numFmtId="0" fontId="5" fillId="0" borderId="14" xfId="0" applyFont="1" applyFill="1" applyBorder="1" applyAlignment="1" applyProtection="1">
      <alignment horizontal="left" indent="1"/>
      <protection/>
    </xf>
    <xf numFmtId="1" fontId="5" fillId="0" borderId="21" xfId="0" applyNumberFormat="1" applyFont="1" applyFill="1" applyBorder="1" applyAlignment="1" applyProtection="1">
      <alignment horizontal="center"/>
      <protection/>
    </xf>
    <xf numFmtId="0" fontId="5" fillId="0" borderId="17" xfId="0" applyNumberFormat="1" applyFont="1" applyBorder="1" applyAlignment="1" applyProtection="1">
      <alignment horizontal="center"/>
      <protection/>
    </xf>
    <xf numFmtId="164" fontId="5" fillId="0" borderId="0" xfId="0" applyNumberFormat="1" applyFont="1" applyAlignment="1" applyProtection="1">
      <alignment/>
      <protection/>
    </xf>
    <xf numFmtId="164" fontId="5" fillId="0" borderId="17" xfId="0" applyNumberFormat="1" applyFont="1" applyBorder="1" applyAlignment="1" applyProtection="1">
      <alignment horizontal="center"/>
      <protection/>
    </xf>
    <xf numFmtId="0" fontId="4" fillId="0" borderId="13" xfId="0" applyFont="1" applyBorder="1" applyAlignment="1" applyProtection="1">
      <alignment horizontal="center"/>
      <protection/>
    </xf>
    <xf numFmtId="164" fontId="5" fillId="0" borderId="0" xfId="0" applyNumberFormat="1" applyFont="1" applyBorder="1" applyAlignment="1" applyProtection="1">
      <alignment horizontal="center"/>
      <protection/>
    </xf>
    <xf numFmtId="1" fontId="4" fillId="0" borderId="11" xfId="0" applyNumberFormat="1" applyFont="1" applyBorder="1" applyAlignment="1" applyProtection="1">
      <alignment horizontal="center" vertical="center"/>
      <protection/>
    </xf>
    <xf numFmtId="166" fontId="5" fillId="0" borderId="20" xfId="0" applyNumberFormat="1" applyFont="1" applyBorder="1" applyAlignment="1" applyProtection="1">
      <alignment horizontal="right"/>
      <protection/>
    </xf>
    <xf numFmtId="164" fontId="5" fillId="0" borderId="11" xfId="0" applyNumberFormat="1" applyFont="1" applyBorder="1" applyAlignment="1" applyProtection="1">
      <alignment horizontal="center"/>
      <protection/>
    </xf>
    <xf numFmtId="0" fontId="4" fillId="0" borderId="11" xfId="0" applyFont="1" applyBorder="1" applyAlignment="1" applyProtection="1">
      <alignment horizontal="center"/>
      <protection/>
    </xf>
    <xf numFmtId="1" fontId="4" fillId="0" borderId="20" xfId="0" applyNumberFormat="1" applyFont="1" applyBorder="1" applyAlignment="1" applyProtection="1">
      <alignment horizontal="center" vertical="center"/>
      <protection/>
    </xf>
    <xf numFmtId="0" fontId="10" fillId="0" borderId="10" xfId="0" applyFont="1" applyBorder="1" applyAlignment="1" applyProtection="1" quotePrefix="1">
      <alignment horizontal="center"/>
      <protection/>
    </xf>
    <xf numFmtId="0" fontId="12" fillId="0" borderId="13" xfId="0" applyFont="1" applyBorder="1" applyAlignment="1" applyProtection="1">
      <alignment horizontal="left"/>
      <protection/>
    </xf>
    <xf numFmtId="164" fontId="5" fillId="0" borderId="0" xfId="0" applyNumberFormat="1" applyFont="1" applyAlignment="1" applyProtection="1">
      <alignment horizontal="center"/>
      <protection/>
    </xf>
    <xf numFmtId="165" fontId="5" fillId="0" borderId="0" xfId="0" applyNumberFormat="1" applyFont="1" applyFill="1" applyAlignment="1" applyProtection="1">
      <alignment horizontal="right"/>
      <protection/>
    </xf>
    <xf numFmtId="166" fontId="5" fillId="0" borderId="17" xfId="0" applyNumberFormat="1" applyFont="1" applyBorder="1" applyAlignment="1" applyProtection="1">
      <alignment horizontal="center"/>
      <protection/>
    </xf>
    <xf numFmtId="0" fontId="4" fillId="0" borderId="13" xfId="0" applyFont="1" applyFill="1" applyBorder="1" applyAlignment="1" applyProtection="1">
      <alignment horizontal="center"/>
      <protection/>
    </xf>
    <xf numFmtId="0" fontId="4" fillId="0" borderId="17" xfId="0" applyFont="1" applyFill="1" applyBorder="1" applyAlignment="1" applyProtection="1">
      <alignment horizontal="center"/>
      <protection/>
    </xf>
    <xf numFmtId="0" fontId="4" fillId="0" borderId="17" xfId="0" applyFont="1" applyFill="1" applyBorder="1" applyAlignment="1" applyProtection="1">
      <alignment/>
      <protection/>
    </xf>
    <xf numFmtId="1" fontId="4" fillId="0" borderId="11" xfId="0" applyNumberFormat="1" applyFont="1" applyFill="1" applyBorder="1" applyAlignment="1" applyProtection="1">
      <alignment horizontal="center" vertical="center"/>
      <protection/>
    </xf>
    <xf numFmtId="166" fontId="5" fillId="0" borderId="20" xfId="0" applyNumberFormat="1" applyFont="1" applyFill="1" applyBorder="1" applyAlignment="1" applyProtection="1">
      <alignment horizontal="right"/>
      <protection/>
    </xf>
    <xf numFmtId="0" fontId="10" fillId="0" borderId="12" xfId="0" applyFont="1" applyFill="1" applyBorder="1" applyAlignment="1" applyProtection="1" quotePrefix="1">
      <alignment horizontal="center"/>
      <protection/>
    </xf>
    <xf numFmtId="0" fontId="5" fillId="0" borderId="20" xfId="0" applyFont="1" applyFill="1" applyBorder="1" applyAlignment="1" applyProtection="1">
      <alignment horizontal="center"/>
      <protection/>
    </xf>
    <xf numFmtId="0" fontId="4" fillId="0" borderId="11" xfId="0" applyFont="1" applyBorder="1" applyAlignment="1" applyProtection="1">
      <alignment horizontal="left"/>
      <protection/>
    </xf>
    <xf numFmtId="167" fontId="4" fillId="0" borderId="10" xfId="0" applyNumberFormat="1" applyFont="1" applyBorder="1" applyAlignment="1" applyProtection="1" quotePrefix="1">
      <alignment horizontal="center"/>
      <protection/>
    </xf>
    <xf numFmtId="0" fontId="10" fillId="0" borderId="11" xfId="0" applyFont="1" applyBorder="1" applyAlignment="1" applyProtection="1">
      <alignment/>
      <protection/>
    </xf>
    <xf numFmtId="2" fontId="4" fillId="0" borderId="0" xfId="0" applyNumberFormat="1" applyFont="1" applyAlignment="1" applyProtection="1">
      <alignment horizontal="left"/>
      <protection/>
    </xf>
    <xf numFmtId="167" fontId="4" fillId="0" borderId="11" xfId="0" applyNumberFormat="1" applyFont="1" applyBorder="1" applyAlignment="1" applyProtection="1">
      <alignment horizontal="center"/>
      <protection/>
    </xf>
    <xf numFmtId="167" fontId="4" fillId="0" borderId="20" xfId="0" applyNumberFormat="1" applyFont="1" applyBorder="1" applyAlignment="1" applyProtection="1">
      <alignment horizontal="center"/>
      <protection/>
    </xf>
    <xf numFmtId="0" fontId="4" fillId="0" borderId="0" xfId="0" applyFont="1" applyBorder="1" applyAlignment="1" applyProtection="1">
      <alignment horizontal="left"/>
      <protection/>
    </xf>
    <xf numFmtId="0" fontId="4" fillId="0" borderId="0" xfId="0" applyNumberFormat="1" applyFont="1" applyBorder="1" applyAlignment="1" applyProtection="1">
      <alignment horizontal="center"/>
      <protection/>
    </xf>
    <xf numFmtId="39" fontId="6" fillId="0" borderId="0" xfId="0" applyNumberFormat="1" applyFont="1" applyBorder="1" applyAlignment="1" applyProtection="1">
      <alignment/>
      <protection/>
    </xf>
    <xf numFmtId="0" fontId="10" fillId="0" borderId="13" xfId="0" applyFont="1" applyBorder="1" applyAlignment="1" applyProtection="1">
      <alignment horizontal="center"/>
      <protection/>
    </xf>
    <xf numFmtId="0" fontId="4" fillId="0" borderId="12" xfId="0" applyFont="1" applyBorder="1" applyAlignment="1" applyProtection="1">
      <alignment horizontal="center"/>
      <protection/>
    </xf>
    <xf numFmtId="49" fontId="4" fillId="0" borderId="10" xfId="0" applyNumberFormat="1" applyFont="1" applyBorder="1" applyAlignment="1" applyProtection="1" quotePrefix="1">
      <alignment horizontal="center"/>
      <protection/>
    </xf>
    <xf numFmtId="0" fontId="4" fillId="0" borderId="10" xfId="0" applyFont="1" applyFill="1" applyBorder="1" applyAlignment="1" applyProtection="1">
      <alignment horizontal="center"/>
      <protection/>
    </xf>
    <xf numFmtId="1" fontId="4" fillId="0" borderId="10" xfId="0" applyNumberFormat="1" applyFont="1" applyBorder="1" applyAlignment="1" applyProtection="1">
      <alignment horizontal="center"/>
      <protection/>
    </xf>
    <xf numFmtId="39" fontId="6" fillId="0" borderId="10" xfId="0" applyNumberFormat="1" applyFont="1" applyFill="1" applyBorder="1" applyAlignment="1" applyProtection="1">
      <alignment/>
      <protection locked="0"/>
    </xf>
    <xf numFmtId="39" fontId="4" fillId="0" borderId="12" xfId="0" applyNumberFormat="1" applyFont="1" applyBorder="1" applyAlignment="1" applyProtection="1">
      <alignment horizontal="left"/>
      <protection/>
    </xf>
    <xf numFmtId="0" fontId="10" fillId="0" borderId="14" xfId="0" applyFont="1" applyBorder="1" applyAlignment="1" applyProtection="1">
      <alignment horizontal="left"/>
      <protection/>
    </xf>
    <xf numFmtId="1" fontId="4" fillId="0" borderId="14" xfId="0" applyNumberFormat="1" applyFont="1" applyBorder="1" applyAlignment="1" applyProtection="1" quotePrefix="1">
      <alignment horizontal="center"/>
      <protection/>
    </xf>
    <xf numFmtId="1" fontId="4" fillId="0" borderId="13" xfId="0" applyNumberFormat="1" applyFont="1" applyBorder="1" applyAlignment="1" applyProtection="1" quotePrefix="1">
      <alignment horizontal="center"/>
      <protection/>
    </xf>
    <xf numFmtId="0" fontId="10" fillId="0" borderId="11" xfId="0" applyFont="1" applyBorder="1" applyAlignment="1" applyProtection="1">
      <alignment horizontal="left" wrapText="1"/>
      <protection/>
    </xf>
    <xf numFmtId="1" fontId="4" fillId="0" borderId="11" xfId="0" applyNumberFormat="1" applyFont="1" applyBorder="1" applyAlignment="1" applyProtection="1">
      <alignment horizontal="center"/>
      <protection/>
    </xf>
    <xf numFmtId="1" fontId="4" fillId="0" borderId="12" xfId="0" applyNumberFormat="1" applyFont="1" applyBorder="1" applyAlignment="1" applyProtection="1">
      <alignment horizontal="center"/>
      <protection/>
    </xf>
    <xf numFmtId="0" fontId="4" fillId="0" borderId="14" xfId="0" applyFont="1" applyBorder="1" applyAlignment="1" applyProtection="1">
      <alignment horizontal="left"/>
      <protection/>
    </xf>
    <xf numFmtId="1" fontId="4" fillId="0" borderId="14" xfId="0" applyNumberFormat="1" applyFont="1" applyBorder="1" applyAlignment="1" applyProtection="1">
      <alignment horizontal="center"/>
      <protection/>
    </xf>
    <xf numFmtId="1" fontId="4" fillId="0" borderId="0" xfId="0" applyNumberFormat="1" applyFont="1" applyBorder="1" applyAlignment="1" applyProtection="1">
      <alignment horizontal="center"/>
      <protection/>
    </xf>
    <xf numFmtId="39" fontId="4" fillId="0" borderId="0" xfId="0" applyNumberFormat="1" applyFont="1" applyBorder="1" applyAlignment="1" applyProtection="1">
      <alignment/>
      <protection/>
    </xf>
    <xf numFmtId="39" fontId="4" fillId="0" borderId="0" xfId="0" applyNumberFormat="1" applyFont="1" applyBorder="1" applyAlignment="1" applyProtection="1">
      <alignment horizontal="left"/>
      <protection/>
    </xf>
    <xf numFmtId="39" fontId="4" fillId="0" borderId="10" xfId="0" applyNumberFormat="1" applyFont="1" applyBorder="1" applyAlignment="1" applyProtection="1">
      <alignment horizontal="center"/>
      <protection/>
    </xf>
    <xf numFmtId="1" fontId="4" fillId="0" borderId="20" xfId="0" applyNumberFormat="1" applyFont="1" applyBorder="1" applyAlignment="1" applyProtection="1">
      <alignment horizontal="center"/>
      <protection/>
    </xf>
    <xf numFmtId="39" fontId="4" fillId="0" borderId="13" xfId="0" applyNumberFormat="1" applyFont="1" applyBorder="1" applyAlignment="1" applyProtection="1">
      <alignment horizontal="center"/>
      <protection/>
    </xf>
    <xf numFmtId="39" fontId="4" fillId="0" borderId="11" xfId="0" applyNumberFormat="1" applyFont="1" applyBorder="1" applyAlignment="1" applyProtection="1">
      <alignment horizontal="center"/>
      <protection/>
    </xf>
    <xf numFmtId="0" fontId="10" fillId="0" borderId="13" xfId="0" applyFont="1" applyBorder="1" applyAlignment="1" applyProtection="1">
      <alignment/>
      <protection/>
    </xf>
    <xf numFmtId="39" fontId="6" fillId="0" borderId="12" xfId="0" applyNumberFormat="1" applyFont="1" applyBorder="1" applyAlignment="1" applyProtection="1">
      <alignment/>
      <protection locked="0"/>
    </xf>
    <xf numFmtId="39" fontId="6" fillId="34" borderId="12" xfId="0" applyNumberFormat="1" applyFont="1" applyFill="1" applyBorder="1" applyAlignment="1" applyProtection="1">
      <alignment/>
      <protection locked="0"/>
    </xf>
    <xf numFmtId="0" fontId="4" fillId="0" borderId="14" xfId="0" applyFont="1" applyBorder="1" applyAlignment="1" applyProtection="1">
      <alignment/>
      <protection/>
    </xf>
    <xf numFmtId="0" fontId="4" fillId="0" borderId="14" xfId="0" applyFont="1" applyBorder="1" applyAlignment="1" applyProtection="1">
      <alignment horizontal="center"/>
      <protection/>
    </xf>
    <xf numFmtId="39" fontId="6" fillId="0" borderId="14" xfId="0" applyNumberFormat="1" applyFont="1" applyBorder="1" applyAlignment="1" applyProtection="1">
      <alignment/>
      <protection locked="0"/>
    </xf>
    <xf numFmtId="39" fontId="6" fillId="34" borderId="14" xfId="0" applyNumberFormat="1" applyFont="1" applyFill="1" applyBorder="1" applyAlignment="1" applyProtection="1">
      <alignment/>
      <protection locked="0"/>
    </xf>
    <xf numFmtId="0" fontId="4" fillId="0" borderId="0" xfId="0" applyFont="1" applyFill="1" applyAlignment="1" applyProtection="1">
      <alignment horizontal="center"/>
      <protection/>
    </xf>
    <xf numFmtId="0" fontId="6" fillId="0" borderId="0" xfId="0" applyFont="1" applyFill="1" applyAlignment="1" applyProtection="1">
      <alignment/>
      <protection/>
    </xf>
    <xf numFmtId="0" fontId="4" fillId="0" borderId="0" xfId="0" applyFont="1" applyFill="1" applyAlignment="1" applyProtection="1">
      <alignment horizontal="right"/>
      <protection/>
    </xf>
    <xf numFmtId="0" fontId="10" fillId="0" borderId="0" xfId="0" applyFont="1" applyFill="1" applyAlignment="1" applyProtection="1">
      <alignment horizontal="left"/>
      <protection/>
    </xf>
    <xf numFmtId="0" fontId="4" fillId="0" borderId="13" xfId="0" applyFont="1" applyFill="1" applyBorder="1" applyAlignment="1" applyProtection="1">
      <alignment/>
      <protection/>
    </xf>
    <xf numFmtId="0" fontId="4" fillId="0" borderId="13" xfId="0" applyFont="1" applyBorder="1" applyAlignment="1">
      <alignment horizontal="center"/>
    </xf>
    <xf numFmtId="0" fontId="4" fillId="0" borderId="12" xfId="0" applyFont="1" applyBorder="1" applyAlignment="1">
      <alignment horizontal="center"/>
    </xf>
    <xf numFmtId="0" fontId="4" fillId="0" borderId="20" xfId="0" applyFont="1" applyFill="1" applyBorder="1" applyAlignment="1" applyProtection="1">
      <alignment horizontal="center"/>
      <protection/>
    </xf>
    <xf numFmtId="39" fontId="4" fillId="0" borderId="12" xfId="0" applyNumberFormat="1" applyFont="1" applyFill="1" applyBorder="1" applyAlignment="1" applyProtection="1">
      <alignment horizontal="left"/>
      <protection/>
    </xf>
    <xf numFmtId="1" fontId="4" fillId="0" borderId="10" xfId="0" applyNumberFormat="1" applyFont="1" applyFill="1" applyBorder="1" applyAlignment="1" applyProtection="1">
      <alignment horizontal="center"/>
      <protection/>
    </xf>
    <xf numFmtId="39" fontId="10" fillId="0" borderId="14" xfId="0" applyNumberFormat="1" applyFont="1" applyFill="1" applyBorder="1" applyAlignment="1" applyProtection="1">
      <alignment horizontal="left"/>
      <protection/>
    </xf>
    <xf numFmtId="1" fontId="4" fillId="0" borderId="21" xfId="0" applyNumberFormat="1" applyFont="1" applyFill="1" applyBorder="1" applyAlignment="1" applyProtection="1">
      <alignment horizontal="center"/>
      <protection/>
    </xf>
    <xf numFmtId="39" fontId="4" fillId="0" borderId="0" xfId="0" applyNumberFormat="1" applyFont="1" applyFill="1" applyBorder="1" applyAlignment="1" applyProtection="1">
      <alignment horizontal="left"/>
      <protection/>
    </xf>
    <xf numFmtId="1" fontId="4" fillId="0" borderId="0" xfId="0" applyNumberFormat="1" applyFont="1" applyFill="1" applyBorder="1" applyAlignment="1" applyProtection="1">
      <alignment horizontal="center"/>
      <protection/>
    </xf>
    <xf numFmtId="39" fontId="4" fillId="0" borderId="0" xfId="0" applyNumberFormat="1" applyFont="1" applyFill="1" applyBorder="1" applyAlignment="1" applyProtection="1">
      <alignment/>
      <protection/>
    </xf>
    <xf numFmtId="39" fontId="4" fillId="0" borderId="13" xfId="0" applyNumberFormat="1" applyFont="1" applyFill="1" applyBorder="1" applyAlignment="1" applyProtection="1">
      <alignment horizontal="left"/>
      <protection/>
    </xf>
    <xf numFmtId="0" fontId="4" fillId="0" borderId="0" xfId="0" applyFont="1" applyFill="1" applyBorder="1" applyAlignment="1" applyProtection="1">
      <alignment horizontal="left"/>
      <protection/>
    </xf>
    <xf numFmtId="0" fontId="4" fillId="0" borderId="0" xfId="0" applyFont="1" applyFill="1" applyAlignment="1" applyProtection="1">
      <alignment horizontal="left"/>
      <protection/>
    </xf>
    <xf numFmtId="0" fontId="9" fillId="0" borderId="18" xfId="0" applyFont="1" applyBorder="1" applyAlignment="1" applyProtection="1">
      <alignment/>
      <protection/>
    </xf>
    <xf numFmtId="0" fontId="5" fillId="0" borderId="18" xfId="0" applyFont="1" applyBorder="1" applyAlignment="1" applyProtection="1">
      <alignment horizontal="center"/>
      <protection/>
    </xf>
    <xf numFmtId="0" fontId="9" fillId="0" borderId="18" xfId="0" applyFont="1" applyBorder="1" applyAlignment="1" applyProtection="1">
      <alignment horizontal="left"/>
      <protection/>
    </xf>
    <xf numFmtId="0" fontId="5" fillId="0" borderId="0" xfId="0" applyNumberFormat="1" applyFont="1" applyBorder="1" applyAlignment="1" applyProtection="1">
      <alignment horizontal="center"/>
      <protection/>
    </xf>
    <xf numFmtId="0" fontId="5" fillId="0" borderId="22" xfId="0" applyNumberFormat="1" applyFont="1" applyBorder="1" applyAlignment="1" applyProtection="1">
      <alignment horizontal="center"/>
      <protection/>
    </xf>
    <xf numFmtId="39" fontId="4" fillId="0" borderId="13" xfId="0" applyNumberFormat="1" applyFont="1" applyBorder="1" applyAlignment="1" applyProtection="1">
      <alignment/>
      <protection/>
    </xf>
    <xf numFmtId="0" fontId="13" fillId="0" borderId="0" xfId="0" applyFont="1" applyBorder="1" applyAlignment="1" applyProtection="1">
      <alignment/>
      <protection/>
    </xf>
    <xf numFmtId="171" fontId="4" fillId="0" borderId="12" xfId="0" applyNumberFormat="1" applyFont="1" applyBorder="1" applyAlignment="1" applyProtection="1">
      <alignment horizontal="center"/>
      <protection/>
    </xf>
    <xf numFmtId="39" fontId="4" fillId="0" borderId="12" xfId="0" applyNumberFormat="1" applyFont="1" applyBorder="1" applyAlignment="1" applyProtection="1">
      <alignment horizontal="center"/>
      <protection/>
    </xf>
    <xf numFmtId="0" fontId="5" fillId="0" borderId="23" xfId="0" applyFont="1" applyBorder="1" applyAlignment="1" applyProtection="1">
      <alignment/>
      <protection/>
    </xf>
    <xf numFmtId="39" fontId="4" fillId="0" borderId="17" xfId="0" applyNumberFormat="1" applyFont="1" applyBorder="1" applyAlignment="1" applyProtection="1">
      <alignment/>
      <protection/>
    </xf>
    <xf numFmtId="0" fontId="11" fillId="0" borderId="15" xfId="0" applyFont="1" applyBorder="1" applyAlignment="1" applyProtection="1">
      <alignment horizontal="left" indent="1"/>
      <protection/>
    </xf>
    <xf numFmtId="0" fontId="5" fillId="0" borderId="22" xfId="0" applyFont="1" applyBorder="1" applyAlignment="1" applyProtection="1">
      <alignment horizontal="left" indent="1"/>
      <protection/>
    </xf>
    <xf numFmtId="0" fontId="5" fillId="0" borderId="17" xfId="0" applyFont="1" applyBorder="1" applyAlignment="1" applyProtection="1">
      <alignment horizontal="left" indent="1"/>
      <protection/>
    </xf>
    <xf numFmtId="0" fontId="5" fillId="0" borderId="13" xfId="0" applyFont="1" applyBorder="1" applyAlignment="1" applyProtection="1">
      <alignment/>
      <protection/>
    </xf>
    <xf numFmtId="39" fontId="5" fillId="0" borderId="0" xfId="0" applyNumberFormat="1" applyFont="1" applyFill="1" applyBorder="1" applyAlignment="1" applyProtection="1">
      <alignment/>
      <protection/>
    </xf>
    <xf numFmtId="0" fontId="5" fillId="0" borderId="0" xfId="0" applyFont="1" applyFill="1" applyBorder="1" applyAlignment="1" applyProtection="1">
      <alignment horizontal="left" indent="1"/>
      <protection/>
    </xf>
    <xf numFmtId="0" fontId="4" fillId="0" borderId="14" xfId="0" applyNumberFormat="1" applyFont="1" applyBorder="1" applyAlignment="1" applyProtection="1" quotePrefix="1">
      <alignment horizontal="center"/>
      <protection/>
    </xf>
    <xf numFmtId="0" fontId="4" fillId="0" borderId="13" xfId="0" applyNumberFormat="1" applyFont="1" applyBorder="1" applyAlignment="1" applyProtection="1">
      <alignment horizontal="center"/>
      <protection/>
    </xf>
    <xf numFmtId="0" fontId="4" fillId="0" borderId="19" xfId="0" applyFont="1" applyBorder="1" applyAlignment="1" applyProtection="1">
      <alignment horizontal="right"/>
      <protection/>
    </xf>
    <xf numFmtId="0" fontId="10" fillId="0" borderId="0" xfId="0" applyFont="1" applyFill="1" applyAlignment="1" applyProtection="1">
      <alignment horizontal="right"/>
      <protection/>
    </xf>
    <xf numFmtId="0" fontId="4" fillId="0" borderId="20" xfId="0" applyFont="1" applyFill="1" applyBorder="1" applyAlignment="1" applyProtection="1">
      <alignment/>
      <protection/>
    </xf>
    <xf numFmtId="0" fontId="12" fillId="0" borderId="11" xfId="0" applyFont="1" applyFill="1" applyBorder="1" applyAlignment="1" applyProtection="1">
      <alignment horizontal="left"/>
      <protection/>
    </xf>
    <xf numFmtId="0" fontId="4" fillId="0" borderId="20" xfId="0" applyNumberFormat="1" applyFont="1" applyFill="1" applyBorder="1" applyAlignment="1" applyProtection="1">
      <alignment horizontal="center"/>
      <protection/>
    </xf>
    <xf numFmtId="39" fontId="4" fillId="0" borderId="0" xfId="0" applyNumberFormat="1" applyFont="1" applyFill="1" applyAlignment="1" applyProtection="1">
      <alignment/>
      <protection/>
    </xf>
    <xf numFmtId="165" fontId="4" fillId="0" borderId="0" xfId="0" applyNumberFormat="1" applyFont="1" applyFill="1" applyAlignment="1" applyProtection="1">
      <alignment/>
      <protection/>
    </xf>
    <xf numFmtId="165" fontId="4" fillId="0" borderId="0" xfId="0" applyNumberFormat="1" applyFont="1" applyFill="1" applyAlignment="1" applyProtection="1">
      <alignment horizontal="right"/>
      <protection/>
    </xf>
    <xf numFmtId="0" fontId="4" fillId="0" borderId="13" xfId="0" applyFont="1" applyFill="1" applyBorder="1" applyAlignment="1" applyProtection="1">
      <alignment horizontal="left"/>
      <protection/>
    </xf>
    <xf numFmtId="0" fontId="4" fillId="0" borderId="17" xfId="0" applyNumberFormat="1" applyFont="1" applyFill="1" applyBorder="1" applyAlignment="1" applyProtection="1">
      <alignment horizontal="center"/>
      <protection/>
    </xf>
    <xf numFmtId="0" fontId="4" fillId="0" borderId="11" xfId="0" applyFont="1" applyFill="1" applyBorder="1" applyAlignment="1" applyProtection="1">
      <alignment/>
      <protection/>
    </xf>
    <xf numFmtId="0" fontId="4" fillId="0" borderId="12" xfId="0" applyFont="1" applyFill="1" applyBorder="1" applyAlignment="1" applyProtection="1">
      <alignment/>
      <protection/>
    </xf>
    <xf numFmtId="0" fontId="4" fillId="0" borderId="20" xfId="0" applyNumberFormat="1" applyFont="1" applyFill="1" applyBorder="1" applyAlignment="1" applyProtection="1" quotePrefix="1">
      <alignment horizontal="center"/>
      <protection/>
    </xf>
    <xf numFmtId="0" fontId="4" fillId="0" borderId="0" xfId="0" applyNumberFormat="1" applyFont="1" applyFill="1" applyAlignment="1" applyProtection="1">
      <alignment horizontal="right"/>
      <protection/>
    </xf>
    <xf numFmtId="0" fontId="5" fillId="0" borderId="13" xfId="0" applyFont="1" applyFill="1" applyBorder="1" applyAlignment="1" applyProtection="1">
      <alignment horizontal="left" indent="2"/>
      <protection/>
    </xf>
    <xf numFmtId="0" fontId="13" fillId="0" borderId="0" xfId="0" applyFont="1" applyFill="1" applyBorder="1" applyAlignment="1" applyProtection="1">
      <alignment/>
      <protection/>
    </xf>
    <xf numFmtId="0" fontId="5" fillId="0" borderId="0" xfId="0" applyFont="1" applyAlignment="1" applyProtection="1">
      <alignment wrapText="1"/>
      <protection/>
    </xf>
    <xf numFmtId="0" fontId="5" fillId="0" borderId="13" xfId="0" applyFont="1" applyBorder="1" applyAlignment="1" applyProtection="1">
      <alignment wrapText="1"/>
      <protection/>
    </xf>
    <xf numFmtId="0" fontId="4" fillId="0" borderId="13" xfId="0" applyFont="1" applyBorder="1" applyAlignment="1" applyProtection="1">
      <alignment wrapText="1"/>
      <protection/>
    </xf>
    <xf numFmtId="0" fontId="4" fillId="0" borderId="17" xfId="0" applyFont="1" applyBorder="1" applyAlignment="1" applyProtection="1">
      <alignment horizontal="center" wrapText="1"/>
      <protection/>
    </xf>
    <xf numFmtId="0" fontId="4" fillId="0" borderId="17" xfId="0" applyFont="1" applyBorder="1" applyAlignment="1" applyProtection="1">
      <alignment wrapText="1"/>
      <protection/>
    </xf>
    <xf numFmtId="49" fontId="10" fillId="0" borderId="10" xfId="0" applyNumberFormat="1" applyFont="1" applyBorder="1" applyAlignment="1" applyProtection="1">
      <alignment horizontal="center" wrapText="1"/>
      <protection/>
    </xf>
    <xf numFmtId="0" fontId="4" fillId="0" borderId="14" xfId="0" applyNumberFormat="1" applyFont="1" applyFill="1" applyBorder="1" applyAlignment="1" applyProtection="1">
      <alignment horizontal="center"/>
      <protection/>
    </xf>
    <xf numFmtId="0" fontId="5" fillId="0" borderId="18" xfId="0" applyFont="1" applyBorder="1" applyAlignment="1" applyProtection="1">
      <alignment horizontal="left" indent="1"/>
      <protection/>
    </xf>
    <xf numFmtId="0" fontId="5" fillId="0" borderId="15" xfId="0" applyFont="1" applyBorder="1" applyAlignment="1" applyProtection="1">
      <alignment horizontal="left" indent="1"/>
      <protection/>
    </xf>
    <xf numFmtId="0" fontId="9" fillId="0" borderId="16" xfId="0" applyFont="1" applyFill="1" applyBorder="1" applyAlignment="1" applyProtection="1">
      <alignment horizontal="left"/>
      <protection/>
    </xf>
    <xf numFmtId="0" fontId="5" fillId="0" borderId="15" xfId="0" applyNumberFormat="1" applyFont="1" applyBorder="1" applyAlignment="1" applyProtection="1">
      <alignment horizontal="center"/>
      <protection/>
    </xf>
    <xf numFmtId="0" fontId="5" fillId="0" borderId="16" xfId="0" applyNumberFormat="1" applyFont="1" applyFill="1" applyBorder="1" applyAlignment="1" applyProtection="1">
      <alignment horizontal="center"/>
      <protection/>
    </xf>
    <xf numFmtId="0" fontId="4" fillId="0" borderId="11"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12" fillId="0" borderId="18" xfId="0" applyFont="1" applyFill="1" applyBorder="1" applyAlignment="1" applyProtection="1">
      <alignment horizontal="left"/>
      <protection/>
    </xf>
    <xf numFmtId="0" fontId="4" fillId="0" borderId="20" xfId="0" applyFont="1" applyFill="1" applyBorder="1" applyAlignment="1" applyProtection="1">
      <alignment horizontal="center" wrapText="1"/>
      <protection/>
    </xf>
    <xf numFmtId="0" fontId="4" fillId="0" borderId="15" xfId="0" applyNumberFormat="1" applyFont="1" applyFill="1" applyBorder="1" applyAlignment="1" applyProtection="1">
      <alignment horizontal="right"/>
      <protection/>
    </xf>
    <xf numFmtId="0" fontId="4" fillId="0" borderId="18" xfId="0" applyNumberFormat="1" applyFont="1" applyFill="1" applyBorder="1" applyAlignment="1" applyProtection="1">
      <alignment horizontal="center"/>
      <protection/>
    </xf>
    <xf numFmtId="49" fontId="10" fillId="0" borderId="20" xfId="0" applyNumberFormat="1" applyFont="1" applyFill="1" applyBorder="1" applyAlignment="1" applyProtection="1">
      <alignment horizontal="center" wrapText="1"/>
      <protection/>
    </xf>
    <xf numFmtId="0" fontId="4" fillId="0" borderId="18" xfId="0" applyFont="1" applyFill="1" applyBorder="1" applyAlignment="1" applyProtection="1">
      <alignment horizontal="left" indent="1"/>
      <protection/>
    </xf>
    <xf numFmtId="39" fontId="5" fillId="0" borderId="24" xfId="0" applyNumberFormat="1" applyFont="1" applyFill="1" applyBorder="1" applyAlignment="1" applyProtection="1">
      <alignment/>
      <protection/>
    </xf>
    <xf numFmtId="0" fontId="5" fillId="33" borderId="0" xfId="0" applyFont="1" applyFill="1" applyAlignment="1" applyProtection="1">
      <alignment/>
      <protection/>
    </xf>
    <xf numFmtId="0" fontId="5" fillId="0" borderId="0" xfId="0" applyFont="1" applyAlignment="1" applyProtection="1">
      <alignment/>
      <protection/>
    </xf>
    <xf numFmtId="39" fontId="4" fillId="0" borderId="24" xfId="0" applyNumberFormat="1" applyFont="1" applyFill="1" applyBorder="1" applyAlignment="1" applyProtection="1">
      <alignment/>
      <protection/>
    </xf>
    <xf numFmtId="0" fontId="4" fillId="0" borderId="10" xfId="0" applyFont="1" applyBorder="1" applyAlignment="1" applyProtection="1">
      <alignment/>
      <protection/>
    </xf>
    <xf numFmtId="39" fontId="6" fillId="33" borderId="12" xfId="0" applyNumberFormat="1" applyFont="1" applyFill="1" applyBorder="1" applyAlignment="1" applyProtection="1">
      <alignment/>
      <protection locked="0"/>
    </xf>
    <xf numFmtId="39" fontId="6" fillId="33" borderId="14" xfId="0" applyNumberFormat="1" applyFont="1" applyFill="1" applyBorder="1" applyAlignment="1" applyProtection="1">
      <alignment/>
      <protection locked="0"/>
    </xf>
    <xf numFmtId="39" fontId="4" fillId="33" borderId="0" xfId="0" applyNumberFormat="1" applyFont="1" applyFill="1" applyAlignment="1" applyProtection="1">
      <alignment/>
      <protection/>
    </xf>
    <xf numFmtId="39" fontId="4" fillId="0" borderId="20" xfId="0" applyNumberFormat="1" applyFont="1" applyBorder="1" applyAlignment="1" applyProtection="1">
      <alignment/>
      <protection/>
    </xf>
    <xf numFmtId="39" fontId="4" fillId="35" borderId="10" xfId="0" applyNumberFormat="1" applyFont="1" applyFill="1" applyBorder="1" applyAlignment="1" applyProtection="1">
      <alignment/>
      <protection/>
    </xf>
    <xf numFmtId="0" fontId="5" fillId="0" borderId="17" xfId="0" applyFont="1" applyBorder="1" applyAlignment="1" applyProtection="1">
      <alignment/>
      <protection/>
    </xf>
    <xf numFmtId="0" fontId="5" fillId="0" borderId="10" xfId="0" applyFont="1" applyBorder="1" applyAlignment="1" applyProtection="1">
      <alignment/>
      <protection/>
    </xf>
    <xf numFmtId="0" fontId="5" fillId="0" borderId="20" xfId="0" applyFont="1" applyBorder="1" applyAlignment="1" applyProtection="1">
      <alignment/>
      <protection/>
    </xf>
    <xf numFmtId="39" fontId="5" fillId="0" borderId="20" xfId="0" applyNumberFormat="1" applyFont="1" applyFill="1" applyBorder="1" applyAlignment="1" applyProtection="1">
      <alignment/>
      <protection/>
    </xf>
    <xf numFmtId="39" fontId="5" fillId="0" borderId="25" xfId="0" applyNumberFormat="1" applyFont="1" applyFill="1" applyBorder="1" applyAlignment="1" applyProtection="1">
      <alignment/>
      <protection/>
    </xf>
    <xf numFmtId="39" fontId="6" fillId="0" borderId="21" xfId="0" applyNumberFormat="1" applyFont="1" applyFill="1" applyBorder="1" applyAlignment="1" applyProtection="1">
      <alignment/>
      <protection locked="0"/>
    </xf>
    <xf numFmtId="39" fontId="6" fillId="0" borderId="20" xfId="0" applyNumberFormat="1" applyFont="1" applyFill="1" applyBorder="1" applyAlignment="1" applyProtection="1">
      <alignment/>
      <protection/>
    </xf>
    <xf numFmtId="39" fontId="5" fillId="0" borderId="10" xfId="0" applyNumberFormat="1" applyFont="1" applyFill="1" applyBorder="1" applyAlignment="1" applyProtection="1">
      <alignment/>
      <protection/>
    </xf>
    <xf numFmtId="39" fontId="5" fillId="35" borderId="20" xfId="0" applyNumberFormat="1" applyFont="1" applyFill="1" applyBorder="1" applyAlignment="1" applyProtection="1">
      <alignment/>
      <protection/>
    </xf>
    <xf numFmtId="39" fontId="5" fillId="0" borderId="20" xfId="0" applyNumberFormat="1" applyFont="1" applyBorder="1" applyAlignment="1" applyProtection="1">
      <alignment/>
      <protection/>
    </xf>
    <xf numFmtId="39" fontId="5" fillId="0" borderId="13" xfId="0" applyNumberFormat="1" applyFont="1" applyFill="1" applyBorder="1" applyAlignment="1" applyProtection="1">
      <alignment/>
      <protection/>
    </xf>
    <xf numFmtId="39" fontId="5" fillId="35" borderId="10" xfId="0" applyNumberFormat="1" applyFont="1" applyFill="1" applyBorder="1" applyAlignment="1" applyProtection="1">
      <alignment/>
      <protection/>
    </xf>
    <xf numFmtId="39" fontId="5" fillId="0" borderId="26" xfId="0" applyNumberFormat="1" applyFont="1" applyFill="1" applyBorder="1" applyAlignment="1" applyProtection="1">
      <alignment/>
      <protection/>
    </xf>
    <xf numFmtId="39" fontId="5" fillId="35" borderId="16" xfId="0" applyNumberFormat="1" applyFont="1" applyFill="1" applyBorder="1" applyAlignment="1" applyProtection="1">
      <alignment/>
      <protection/>
    </xf>
    <xf numFmtId="0" fontId="5" fillId="35" borderId="16" xfId="0" applyFont="1" applyFill="1" applyBorder="1" applyAlignment="1" applyProtection="1">
      <alignment/>
      <protection/>
    </xf>
    <xf numFmtId="0" fontId="5" fillId="35" borderId="12" xfId="0" applyFont="1" applyFill="1" applyBorder="1" applyAlignment="1" applyProtection="1">
      <alignment/>
      <protection/>
    </xf>
    <xf numFmtId="39" fontId="5" fillId="0" borderId="27" xfId="0" applyNumberFormat="1" applyFont="1" applyFill="1" applyBorder="1" applyAlignment="1" applyProtection="1">
      <alignment/>
      <protection/>
    </xf>
    <xf numFmtId="0" fontId="4" fillId="0" borderId="17" xfId="0" applyFont="1" applyBorder="1" applyAlignment="1" applyProtection="1">
      <alignment/>
      <protection/>
    </xf>
    <xf numFmtId="0" fontId="4" fillId="0" borderId="20" xfId="0" applyFont="1" applyBorder="1" applyAlignment="1" applyProtection="1">
      <alignment/>
      <protection/>
    </xf>
    <xf numFmtId="39" fontId="4" fillId="33" borderId="20" xfId="0" applyNumberFormat="1" applyFont="1" applyFill="1" applyBorder="1" applyAlignment="1" applyProtection="1">
      <alignment/>
      <protection/>
    </xf>
    <xf numFmtId="39" fontId="6" fillId="33" borderId="10" xfId="0" applyNumberFormat="1" applyFont="1" applyFill="1" applyBorder="1" applyAlignment="1" applyProtection="1">
      <alignment/>
      <protection locked="0"/>
    </xf>
    <xf numFmtId="39" fontId="5" fillId="33" borderId="17" xfId="0" applyNumberFormat="1" applyFont="1" applyFill="1" applyBorder="1" applyAlignment="1" applyProtection="1">
      <alignment/>
      <protection/>
    </xf>
    <xf numFmtId="39" fontId="4" fillId="0" borderId="28" xfId="0" applyNumberFormat="1" applyFont="1" applyFill="1" applyBorder="1" applyAlignment="1" applyProtection="1">
      <alignment/>
      <protection/>
    </xf>
    <xf numFmtId="39" fontId="6" fillId="35" borderId="20" xfId="0" applyNumberFormat="1" applyFont="1" applyFill="1" applyBorder="1" applyAlignment="1" applyProtection="1">
      <alignment/>
      <protection/>
    </xf>
    <xf numFmtId="39" fontId="6" fillId="0" borderId="20" xfId="0" applyNumberFormat="1" applyFont="1" applyBorder="1" applyAlignment="1" applyProtection="1">
      <alignment/>
      <protection/>
    </xf>
    <xf numFmtId="39" fontId="4" fillId="0" borderId="20" xfId="0" applyNumberFormat="1" applyFont="1" applyFill="1" applyBorder="1" applyAlignment="1" applyProtection="1">
      <alignment/>
      <protection/>
    </xf>
    <xf numFmtId="39" fontId="4" fillId="35" borderId="20" xfId="0" applyNumberFormat="1" applyFont="1" applyFill="1" applyBorder="1" applyAlignment="1" applyProtection="1">
      <alignment/>
      <protection/>
    </xf>
    <xf numFmtId="39" fontId="4" fillId="0" borderId="26" xfId="0" applyNumberFormat="1" applyFont="1" applyFill="1" applyBorder="1" applyAlignment="1" applyProtection="1">
      <alignment/>
      <protection/>
    </xf>
    <xf numFmtId="39" fontId="4" fillId="0" borderId="25" xfId="0" applyNumberFormat="1" applyFont="1" applyFill="1" applyBorder="1" applyAlignment="1" applyProtection="1">
      <alignment/>
      <protection/>
    </xf>
    <xf numFmtId="39" fontId="4" fillId="35" borderId="16" xfId="0" applyNumberFormat="1" applyFont="1" applyFill="1" applyBorder="1" applyAlignment="1" applyProtection="1">
      <alignment/>
      <protection/>
    </xf>
    <xf numFmtId="39" fontId="5" fillId="0" borderId="28" xfId="0" applyNumberFormat="1" applyFont="1" applyFill="1" applyBorder="1" applyAlignment="1" applyProtection="1">
      <alignment/>
      <protection/>
    </xf>
    <xf numFmtId="39" fontId="4" fillId="0" borderId="11" xfId="0" applyNumberFormat="1" applyFont="1" applyFill="1" applyBorder="1" applyAlignment="1" applyProtection="1">
      <alignment/>
      <protection/>
    </xf>
    <xf numFmtId="39" fontId="6" fillId="0" borderId="11" xfId="0" applyNumberFormat="1" applyFont="1" applyFill="1" applyBorder="1" applyAlignment="1" applyProtection="1">
      <alignment/>
      <protection locked="0"/>
    </xf>
    <xf numFmtId="0" fontId="4" fillId="0" borderId="15" xfId="0" applyFont="1" applyFill="1" applyBorder="1" applyAlignment="1" applyProtection="1">
      <alignment/>
      <protection/>
    </xf>
    <xf numFmtId="0" fontId="4" fillId="0" borderId="13" xfId="0" applyFont="1" applyFill="1" applyBorder="1" applyAlignment="1" applyProtection="1">
      <alignment/>
      <protection/>
    </xf>
    <xf numFmtId="39" fontId="4" fillId="0" borderId="18" xfId="0" applyNumberFormat="1" applyFont="1" applyFill="1" applyBorder="1" applyAlignment="1" applyProtection="1">
      <alignment/>
      <protection/>
    </xf>
    <xf numFmtId="39" fontId="4" fillId="35" borderId="14" xfId="0" applyNumberFormat="1" applyFont="1" applyFill="1" applyBorder="1" applyAlignment="1" applyProtection="1">
      <alignment/>
      <protection/>
    </xf>
    <xf numFmtId="39" fontId="4" fillId="0" borderId="14" xfId="0" applyNumberFormat="1" applyFont="1" applyFill="1" applyBorder="1" applyAlignment="1" applyProtection="1">
      <alignment/>
      <protection/>
    </xf>
    <xf numFmtId="39" fontId="4" fillId="0" borderId="10" xfId="0" applyNumberFormat="1" applyFont="1" applyFill="1" applyBorder="1" applyAlignment="1" applyProtection="1">
      <alignment/>
      <protection/>
    </xf>
    <xf numFmtId="0" fontId="4" fillId="0" borderId="20" xfId="0" applyFont="1" applyFill="1" applyBorder="1" applyAlignment="1" applyProtection="1">
      <alignment/>
      <protection/>
    </xf>
    <xf numFmtId="1" fontId="5" fillId="0" borderId="13" xfId="0" applyNumberFormat="1" applyFont="1" applyBorder="1" applyAlignment="1" applyProtection="1">
      <alignment/>
      <protection/>
    </xf>
    <xf numFmtId="0" fontId="5" fillId="0" borderId="12" xfId="0" applyFont="1" applyBorder="1" applyAlignment="1" applyProtection="1">
      <alignment/>
      <protection/>
    </xf>
    <xf numFmtId="39" fontId="5" fillId="0" borderId="11" xfId="0" applyNumberFormat="1" applyFont="1" applyFill="1" applyBorder="1" applyAlignment="1" applyProtection="1">
      <alignment/>
      <protection/>
    </xf>
    <xf numFmtId="39" fontId="4" fillId="0" borderId="29" xfId="0" applyNumberFormat="1" applyFont="1" applyFill="1" applyBorder="1" applyAlignment="1" applyProtection="1">
      <alignment/>
      <protection/>
    </xf>
    <xf numFmtId="39" fontId="4" fillId="0" borderId="30" xfId="0" applyNumberFormat="1" applyFont="1" applyFill="1" applyBorder="1" applyAlignment="1" applyProtection="1">
      <alignment/>
      <protection/>
    </xf>
    <xf numFmtId="39" fontId="4" fillId="0" borderId="12" xfId="0" applyNumberFormat="1" applyFont="1" applyFill="1" applyBorder="1" applyAlignment="1" applyProtection="1">
      <alignment/>
      <protection/>
    </xf>
    <xf numFmtId="39" fontId="6" fillId="33" borderId="20" xfId="0" applyNumberFormat="1" applyFont="1" applyFill="1" applyBorder="1" applyAlignment="1" applyProtection="1">
      <alignment/>
      <protection/>
    </xf>
    <xf numFmtId="0" fontId="5" fillId="33" borderId="20" xfId="0" applyFont="1" applyFill="1" applyBorder="1" applyAlignment="1" applyProtection="1">
      <alignment/>
      <protection/>
    </xf>
    <xf numFmtId="39" fontId="6" fillId="33" borderId="11" xfId="0" applyNumberFormat="1" applyFont="1" applyFill="1" applyBorder="1" applyAlignment="1" applyProtection="1">
      <alignment/>
      <protection locked="0"/>
    </xf>
    <xf numFmtId="39" fontId="5" fillId="33" borderId="20" xfId="0" applyNumberFormat="1" applyFont="1" applyFill="1" applyBorder="1" applyAlignment="1" applyProtection="1">
      <alignment/>
      <protection/>
    </xf>
    <xf numFmtId="39" fontId="5" fillId="0" borderId="30" xfId="0" applyNumberFormat="1" applyFont="1" applyFill="1" applyBorder="1" applyAlignment="1" applyProtection="1">
      <alignment/>
      <protection/>
    </xf>
    <xf numFmtId="39" fontId="6" fillId="33" borderId="20" xfId="0" applyNumberFormat="1" applyFont="1" applyFill="1" applyBorder="1" applyAlignment="1" applyProtection="1">
      <alignment/>
      <protection locked="0"/>
    </xf>
    <xf numFmtId="39" fontId="4" fillId="0" borderId="31" xfId="0" applyNumberFormat="1" applyFont="1" applyFill="1" applyBorder="1" applyAlignment="1" applyProtection="1">
      <alignment/>
      <protection/>
    </xf>
    <xf numFmtId="39" fontId="6" fillId="0" borderId="17" xfId="0" applyNumberFormat="1" applyFont="1" applyFill="1" applyBorder="1" applyAlignment="1" applyProtection="1">
      <alignment/>
      <protection/>
    </xf>
    <xf numFmtId="39" fontId="5" fillId="0" borderId="12" xfId="0" applyNumberFormat="1" applyFont="1" applyFill="1" applyBorder="1" applyAlignment="1" applyProtection="1">
      <alignment/>
      <protection/>
    </xf>
    <xf numFmtId="39" fontId="5" fillId="0" borderId="14" xfId="0" applyNumberFormat="1" applyFont="1" applyFill="1" applyBorder="1" applyAlignment="1" applyProtection="1">
      <alignment/>
      <protection/>
    </xf>
    <xf numFmtId="0" fontId="5" fillId="0" borderId="20" xfId="0" applyFont="1" applyFill="1" applyBorder="1" applyAlignment="1" applyProtection="1">
      <alignment/>
      <protection/>
    </xf>
    <xf numFmtId="0" fontId="5" fillId="0" borderId="17" xfId="0" applyFont="1" applyFill="1" applyBorder="1" applyAlignment="1" applyProtection="1">
      <alignment/>
      <protection/>
    </xf>
    <xf numFmtId="39" fontId="4" fillId="0" borderId="27" xfId="0" applyNumberFormat="1" applyFont="1" applyFill="1" applyBorder="1" applyAlignment="1" applyProtection="1">
      <alignment/>
      <protection/>
    </xf>
    <xf numFmtId="39" fontId="6" fillId="0" borderId="13" xfId="0" applyNumberFormat="1" applyFont="1" applyFill="1" applyBorder="1" applyAlignment="1" applyProtection="1">
      <alignment/>
      <protection/>
    </xf>
    <xf numFmtId="0" fontId="5" fillId="0" borderId="11" xfId="0" applyFont="1" applyBorder="1" applyAlignment="1" applyProtection="1">
      <alignment/>
      <protection/>
    </xf>
    <xf numFmtId="39" fontId="14" fillId="0" borderId="16" xfId="0" applyNumberFormat="1" applyFont="1" applyFill="1" applyBorder="1" applyAlignment="1" applyProtection="1">
      <alignment/>
      <protection locked="0"/>
    </xf>
    <xf numFmtId="39" fontId="4" fillId="0" borderId="32" xfId="0" applyNumberFormat="1" applyFont="1" applyFill="1" applyBorder="1" applyAlignment="1" applyProtection="1">
      <alignment/>
      <protection/>
    </xf>
    <xf numFmtId="39" fontId="6" fillId="34" borderId="10" xfId="0" applyNumberFormat="1" applyFont="1" applyFill="1" applyBorder="1" applyAlignment="1" applyProtection="1">
      <alignment/>
      <protection locked="0"/>
    </xf>
    <xf numFmtId="39" fontId="6" fillId="35" borderId="10" xfId="0" applyNumberFormat="1" applyFont="1" applyFill="1" applyBorder="1" applyAlignment="1" applyProtection="1">
      <alignment/>
      <protection/>
    </xf>
    <xf numFmtId="39" fontId="6" fillId="35" borderId="14" xfId="0" applyNumberFormat="1" applyFont="1" applyFill="1" applyBorder="1" applyAlignment="1" applyProtection="1">
      <alignment/>
      <protection/>
    </xf>
    <xf numFmtId="39" fontId="4" fillId="0" borderId="11" xfId="0" applyNumberFormat="1" applyFont="1" applyBorder="1" applyAlignment="1" applyProtection="1">
      <alignment/>
      <protection/>
    </xf>
    <xf numFmtId="39" fontId="4" fillId="34" borderId="11" xfId="0" applyNumberFormat="1" applyFont="1" applyFill="1" applyBorder="1" applyAlignment="1" applyProtection="1">
      <alignment/>
      <protection/>
    </xf>
    <xf numFmtId="39" fontId="4" fillId="35" borderId="12" xfId="0" applyNumberFormat="1" applyFont="1" applyFill="1" applyBorder="1" applyAlignment="1" applyProtection="1">
      <alignment/>
      <protection/>
    </xf>
    <xf numFmtId="39" fontId="4" fillId="35" borderId="25" xfId="0" applyNumberFormat="1" applyFont="1" applyFill="1" applyBorder="1" applyAlignment="1" applyProtection="1">
      <alignment/>
      <protection/>
    </xf>
    <xf numFmtId="39" fontId="5" fillId="0" borderId="11" xfId="0" applyNumberFormat="1" applyFont="1" applyBorder="1" applyAlignment="1" applyProtection="1">
      <alignment/>
      <protection/>
    </xf>
    <xf numFmtId="0" fontId="5" fillId="0" borderId="11" xfId="0" applyFont="1" applyFill="1" applyBorder="1" applyAlignment="1" applyProtection="1">
      <alignment/>
      <protection/>
    </xf>
    <xf numFmtId="39" fontId="4" fillId="0" borderId="13" xfId="0" applyNumberFormat="1" applyFont="1" applyBorder="1" applyAlignment="1" applyProtection="1">
      <alignment/>
      <protection/>
    </xf>
    <xf numFmtId="39" fontId="4" fillId="34" borderId="13" xfId="0" applyNumberFormat="1" applyFont="1" applyFill="1" applyBorder="1" applyAlignment="1" applyProtection="1">
      <alignment/>
      <protection/>
    </xf>
    <xf numFmtId="39" fontId="5" fillId="0" borderId="12" xfId="0" applyNumberFormat="1" applyFont="1" applyBorder="1" applyAlignment="1" applyProtection="1">
      <alignment/>
      <protection/>
    </xf>
    <xf numFmtId="39" fontId="5" fillId="0" borderId="14" xfId="0" applyNumberFormat="1" applyFont="1" applyBorder="1" applyAlignment="1" applyProtection="1">
      <alignment/>
      <protection/>
    </xf>
    <xf numFmtId="0" fontId="4" fillId="0" borderId="11" xfId="0" applyFont="1" applyBorder="1" applyAlignment="1">
      <alignment/>
    </xf>
    <xf numFmtId="39" fontId="4" fillId="0" borderId="12" xfId="0" applyNumberFormat="1" applyFont="1" applyFill="1" applyBorder="1" applyAlignment="1">
      <alignment/>
    </xf>
    <xf numFmtId="39" fontId="4" fillId="0" borderId="26" xfId="0" applyNumberFormat="1" applyFont="1" applyFill="1" applyBorder="1" applyAlignment="1">
      <alignment/>
    </xf>
    <xf numFmtId="39" fontId="4" fillId="0" borderId="14" xfId="0" applyNumberFormat="1" applyFont="1" applyFill="1" applyBorder="1" applyAlignment="1">
      <alignment/>
    </xf>
    <xf numFmtId="39" fontId="6" fillId="0" borderId="11" xfId="0" applyNumberFormat="1" applyFont="1" applyBorder="1" applyAlignment="1" applyProtection="1">
      <alignment/>
      <protection/>
    </xf>
    <xf numFmtId="39" fontId="6" fillId="0" borderId="11" xfId="0" applyNumberFormat="1" applyFont="1" applyBorder="1" applyAlignment="1" applyProtection="1">
      <alignment/>
      <protection locked="0"/>
    </xf>
    <xf numFmtId="39" fontId="6" fillId="0" borderId="13" xfId="0" applyNumberFormat="1" applyFont="1" applyBorder="1" applyAlignment="1" applyProtection="1">
      <alignment/>
      <protection/>
    </xf>
    <xf numFmtId="39" fontId="4" fillId="0" borderId="13" xfId="0" applyNumberFormat="1" applyFont="1" applyFill="1" applyBorder="1" applyAlignment="1" applyProtection="1">
      <alignment/>
      <protection/>
    </xf>
    <xf numFmtId="39" fontId="4" fillId="0" borderId="17" xfId="0" applyNumberFormat="1" applyFont="1" applyFill="1" applyBorder="1" applyAlignment="1" applyProtection="1">
      <alignment/>
      <protection/>
    </xf>
    <xf numFmtId="39" fontId="5" fillId="0" borderId="17" xfId="0" applyNumberFormat="1" applyFont="1" applyFill="1" applyBorder="1" applyAlignment="1" applyProtection="1">
      <alignment/>
      <protection/>
    </xf>
    <xf numFmtId="39" fontId="4" fillId="35" borderId="23" xfId="0" applyNumberFormat="1" applyFont="1" applyFill="1" applyBorder="1" applyAlignment="1" applyProtection="1">
      <alignment/>
      <protection/>
    </xf>
    <xf numFmtId="39" fontId="4" fillId="33" borderId="10" xfId="0" applyNumberFormat="1" applyFont="1" applyFill="1" applyBorder="1" applyAlignment="1" applyProtection="1">
      <alignment/>
      <protection/>
    </xf>
    <xf numFmtId="0" fontId="10" fillId="0" borderId="14" xfId="0" applyFont="1" applyFill="1" applyBorder="1" applyAlignment="1" applyProtection="1">
      <alignment horizontal="left"/>
      <protection/>
    </xf>
    <xf numFmtId="0" fontId="4" fillId="0" borderId="14" xfId="0" applyNumberFormat="1" applyFont="1" applyFill="1" applyBorder="1" applyAlignment="1" applyProtection="1" quotePrefix="1">
      <alignment horizontal="center"/>
      <protection/>
    </xf>
    <xf numFmtId="39" fontId="6" fillId="0" borderId="20" xfId="0" applyNumberFormat="1" applyFont="1" applyFill="1" applyBorder="1" applyAlignment="1" applyProtection="1">
      <alignment/>
      <protection locked="0"/>
    </xf>
    <xf numFmtId="0" fontId="4" fillId="0" borderId="12" xfId="0" applyNumberFormat="1" applyFont="1" applyFill="1" applyBorder="1" applyAlignment="1" applyProtection="1">
      <alignment horizontal="center"/>
      <protection/>
    </xf>
    <xf numFmtId="0" fontId="5" fillId="0" borderId="16" xfId="0" applyNumberFormat="1" applyFont="1" applyBorder="1" applyAlignment="1" applyProtection="1">
      <alignment horizontal="center"/>
      <protection/>
    </xf>
    <xf numFmtId="39" fontId="6" fillId="0" borderId="26" xfId="0" applyNumberFormat="1" applyFont="1" applyFill="1" applyBorder="1" applyAlignment="1" applyProtection="1">
      <alignment/>
      <protection locked="0"/>
    </xf>
    <xf numFmtId="39" fontId="6" fillId="33" borderId="13" xfId="0" applyNumberFormat="1" applyFont="1" applyFill="1" applyBorder="1" applyAlignment="1" applyProtection="1">
      <alignment/>
      <protection locked="0"/>
    </xf>
    <xf numFmtId="39" fontId="6" fillId="33" borderId="19" xfId="0" applyNumberFormat="1" applyFont="1" applyFill="1" applyBorder="1" applyAlignment="1" applyProtection="1">
      <alignment/>
      <protection locked="0"/>
    </xf>
    <xf numFmtId="39" fontId="6" fillId="33" borderId="16" xfId="0" applyNumberFormat="1" applyFont="1" applyFill="1" applyBorder="1" applyAlignment="1" applyProtection="1">
      <alignment/>
      <protection locked="0"/>
    </xf>
    <xf numFmtId="39" fontId="6" fillId="0" borderId="16" xfId="0" applyNumberFormat="1" applyFont="1" applyBorder="1" applyAlignment="1" applyProtection="1">
      <alignment/>
      <protection locked="0"/>
    </xf>
    <xf numFmtId="39" fontId="6" fillId="0" borderId="16" xfId="0" applyNumberFormat="1" applyFont="1" applyFill="1" applyBorder="1" applyAlignment="1" applyProtection="1">
      <alignment/>
      <protection locked="0"/>
    </xf>
    <xf numFmtId="0" fontId="4" fillId="0" borderId="22" xfId="0" applyFont="1" applyBorder="1" applyAlignment="1" applyProtection="1">
      <alignment horizontal="center"/>
      <protection/>
    </xf>
    <xf numFmtId="0" fontId="4" fillId="0" borderId="19" xfId="0" applyFont="1" applyFill="1" applyBorder="1" applyAlignment="1" applyProtection="1">
      <alignment horizontal="center"/>
      <protection/>
    </xf>
    <xf numFmtId="0" fontId="0" fillId="0" borderId="0" xfId="0" applyFill="1" applyAlignment="1">
      <alignment/>
    </xf>
    <xf numFmtId="0" fontId="4" fillId="0" borderId="11" xfId="0" applyFont="1" applyFill="1" applyBorder="1" applyAlignment="1" applyProtection="1">
      <alignment horizontal="center"/>
      <protection/>
    </xf>
    <xf numFmtId="0" fontId="10" fillId="0" borderId="13" xfId="0" applyFont="1" applyFill="1" applyBorder="1" applyAlignment="1" applyProtection="1">
      <alignment/>
      <protection/>
    </xf>
    <xf numFmtId="0" fontId="4" fillId="0" borderId="12" xfId="0" applyFont="1" applyFill="1" applyBorder="1" applyAlignment="1" applyProtection="1">
      <alignment horizontal="center"/>
      <protection/>
    </xf>
    <xf numFmtId="0" fontId="5" fillId="0" borderId="14" xfId="0" applyNumberFormat="1" applyFont="1" applyFill="1" applyBorder="1" applyAlignment="1" applyProtection="1">
      <alignment horizontal="center"/>
      <protection/>
    </xf>
    <xf numFmtId="39" fontId="4" fillId="0" borderId="17" xfId="0" applyNumberFormat="1" applyFont="1" applyBorder="1" applyAlignment="1" applyProtection="1">
      <alignment horizontal="center" wrapText="1"/>
      <protection/>
    </xf>
    <xf numFmtId="37" fontId="4" fillId="0" borderId="10" xfId="0" applyNumberFormat="1" applyFont="1" applyBorder="1" applyAlignment="1" applyProtection="1">
      <alignment horizontal="center"/>
      <protection/>
    </xf>
    <xf numFmtId="39" fontId="4" fillId="0" borderId="14" xfId="0" applyNumberFormat="1" applyFont="1" applyFill="1" applyBorder="1" applyAlignment="1" applyProtection="1">
      <alignment horizontal="center"/>
      <protection/>
    </xf>
    <xf numFmtId="39" fontId="4" fillId="0" borderId="21" xfId="0" applyNumberFormat="1" applyFont="1" applyFill="1" applyBorder="1" applyAlignment="1" applyProtection="1">
      <alignment horizontal="center"/>
      <protection/>
    </xf>
    <xf numFmtId="0" fontId="10" fillId="0" borderId="23" xfId="0" applyFont="1" applyBorder="1" applyAlignment="1" applyProtection="1">
      <alignment horizontal="left"/>
      <protection/>
    </xf>
    <xf numFmtId="0" fontId="4" fillId="0" borderId="21" xfId="0" applyNumberFormat="1" applyFont="1" applyBorder="1" applyAlignment="1" applyProtection="1">
      <alignment horizontal="center"/>
      <protection/>
    </xf>
    <xf numFmtId="0" fontId="10" fillId="0" borderId="23" xfId="0" applyFont="1" applyFill="1" applyBorder="1" applyAlignment="1" applyProtection="1">
      <alignment horizontal="left"/>
      <protection/>
    </xf>
    <xf numFmtId="0" fontId="4" fillId="0" borderId="0" xfId="0" applyFont="1" applyBorder="1" applyAlignment="1">
      <alignment/>
    </xf>
    <xf numFmtId="0" fontId="10" fillId="0" borderId="0" xfId="0" applyFont="1" applyBorder="1" applyAlignment="1" applyProtection="1">
      <alignment horizontal="right"/>
      <protection/>
    </xf>
    <xf numFmtId="0" fontId="4" fillId="0" borderId="0" xfId="0" applyFont="1" applyFill="1" applyBorder="1" applyAlignment="1">
      <alignment/>
    </xf>
    <xf numFmtId="0" fontId="10" fillId="0" borderId="0" xfId="0" applyFont="1" applyFill="1" applyBorder="1" applyAlignment="1" applyProtection="1">
      <alignment horizontal="right"/>
      <protection/>
    </xf>
    <xf numFmtId="39" fontId="6" fillId="33" borderId="22" xfId="0" applyNumberFormat="1" applyFont="1" applyFill="1" applyBorder="1" applyAlignment="1" applyProtection="1">
      <alignment/>
      <protection/>
    </xf>
    <xf numFmtId="39" fontId="6" fillId="33" borderId="15" xfId="0" applyNumberFormat="1" applyFont="1" applyFill="1" applyBorder="1" applyAlignment="1" applyProtection="1">
      <alignment/>
      <protection/>
    </xf>
    <xf numFmtId="39" fontId="4" fillId="33" borderId="12" xfId="0" applyNumberFormat="1" applyFont="1" applyFill="1" applyBorder="1" applyAlignment="1" applyProtection="1">
      <alignment/>
      <protection/>
    </xf>
    <xf numFmtId="39" fontId="6" fillId="0" borderId="15" xfId="0" applyNumberFormat="1" applyFont="1" applyBorder="1" applyAlignment="1" applyProtection="1">
      <alignment/>
      <protection/>
    </xf>
    <xf numFmtId="39" fontId="6" fillId="0" borderId="15" xfId="0" applyNumberFormat="1" applyFont="1" applyFill="1" applyBorder="1" applyAlignment="1" applyProtection="1">
      <alignment/>
      <protection/>
    </xf>
    <xf numFmtId="39" fontId="4" fillId="0" borderId="10" xfId="0" applyNumberFormat="1" applyFont="1" applyBorder="1" applyAlignment="1" applyProtection="1">
      <alignment/>
      <protection/>
    </xf>
    <xf numFmtId="39" fontId="6" fillId="0" borderId="18" xfId="0" applyNumberFormat="1" applyFont="1" applyFill="1" applyBorder="1" applyAlignment="1" applyProtection="1">
      <alignment/>
      <protection locked="0"/>
    </xf>
    <xf numFmtId="39" fontId="6" fillId="35" borderId="18" xfId="0" applyNumberFormat="1" applyFont="1" applyFill="1" applyBorder="1" applyAlignment="1" applyProtection="1">
      <alignment/>
      <protection/>
    </xf>
    <xf numFmtId="39" fontId="5" fillId="0" borderId="32" xfId="0" applyNumberFormat="1" applyFont="1" applyFill="1" applyBorder="1" applyAlignment="1" applyProtection="1">
      <alignment/>
      <protection/>
    </xf>
    <xf numFmtId="0" fontId="4" fillId="0" borderId="13" xfId="0" applyFont="1" applyBorder="1" applyAlignment="1" applyProtection="1">
      <alignment horizontal="centerContinuous"/>
      <protection/>
    </xf>
    <xf numFmtId="0" fontId="5" fillId="0" borderId="16" xfId="0" applyFont="1" applyBorder="1" applyAlignment="1" applyProtection="1">
      <alignment horizontal="left" indent="1"/>
      <protection/>
    </xf>
    <xf numFmtId="0" fontId="5" fillId="0" borderId="19" xfId="0" applyFont="1" applyBorder="1" applyAlignment="1" applyProtection="1">
      <alignment horizontal="left" indent="1"/>
      <protection/>
    </xf>
    <xf numFmtId="0" fontId="5" fillId="0" borderId="10" xfId="0" applyFont="1" applyBorder="1" applyAlignment="1" applyProtection="1">
      <alignment horizontal="left" indent="1"/>
      <protection/>
    </xf>
    <xf numFmtId="0" fontId="6" fillId="0" borderId="16" xfId="0" applyFont="1" applyBorder="1" applyAlignment="1" applyProtection="1">
      <alignment horizontal="left" indent="2"/>
      <protection locked="0"/>
    </xf>
    <xf numFmtId="0" fontId="6" fillId="0" borderId="19" xfId="0" applyFont="1" applyBorder="1" applyAlignment="1" applyProtection="1">
      <alignment horizontal="left" indent="2"/>
      <protection locked="0"/>
    </xf>
    <xf numFmtId="0" fontId="6" fillId="0" borderId="10" xfId="0" applyFont="1" applyBorder="1" applyAlignment="1" applyProtection="1">
      <alignment horizontal="left" indent="2"/>
      <protection locked="0"/>
    </xf>
    <xf numFmtId="0" fontId="6" fillId="0" borderId="14" xfId="0" applyFont="1" applyBorder="1" applyAlignment="1" applyProtection="1">
      <alignment horizontal="left" indent="2"/>
      <protection locked="0"/>
    </xf>
    <xf numFmtId="0" fontId="6" fillId="0" borderId="12" xfId="0" applyFont="1" applyBorder="1" applyAlignment="1" applyProtection="1">
      <alignment horizontal="left" indent="2"/>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1460"/>
  <sheetViews>
    <sheetView showGridLines="0" tabSelected="1" zoomScale="75" zoomScaleNormal="75" zoomScalePageLayoutView="0" workbookViewId="0" topLeftCell="A1">
      <selection activeCell="A1460" sqref="A1460"/>
    </sheetView>
  </sheetViews>
  <sheetFormatPr defaultColWidth="23.57421875" defaultRowHeight="12.75"/>
  <cols>
    <col min="1" max="1" width="6.57421875" style="2" customWidth="1"/>
    <col min="2" max="2" width="51.140625" style="2" customWidth="1"/>
    <col min="3" max="3" width="8.140625" style="2" bestFit="1" customWidth="1"/>
    <col min="4" max="16" width="20.7109375" style="2" customWidth="1"/>
    <col min="17" max="16384" width="23.57421875" style="2" customWidth="1"/>
  </cols>
  <sheetData>
    <row r="1" spans="1:3" ht="12.75" customHeight="1">
      <c r="A1" s="2" t="s">
        <v>145</v>
      </c>
      <c r="B1" s="22" t="s">
        <v>617</v>
      </c>
      <c r="C1" s="39"/>
    </row>
    <row r="2" spans="2:4" ht="12.75">
      <c r="B2" s="23" t="s">
        <v>515</v>
      </c>
      <c r="C2" s="39"/>
      <c r="D2" s="4" t="s">
        <v>237</v>
      </c>
    </row>
    <row r="3" spans="2:4" ht="12.75" customHeight="1">
      <c r="B3" s="23" t="s">
        <v>1</v>
      </c>
      <c r="C3" s="85"/>
      <c r="D3" s="1" t="s">
        <v>2</v>
      </c>
    </row>
    <row r="4" spans="2:4" ht="12.75" customHeight="1">
      <c r="B4" s="35" t="s">
        <v>531</v>
      </c>
      <c r="C4" s="39"/>
      <c r="D4" s="9" t="s">
        <v>3</v>
      </c>
    </row>
    <row r="5" spans="2:4" ht="12.75" customHeight="1">
      <c r="B5" s="24"/>
      <c r="C5" s="36" t="s">
        <v>4</v>
      </c>
      <c r="D5" s="320"/>
    </row>
    <row r="6" spans="2:4" ht="12.75" customHeight="1">
      <c r="B6" s="25"/>
      <c r="C6" s="78" t="s">
        <v>6</v>
      </c>
      <c r="D6" s="321"/>
    </row>
    <row r="7" spans="2:4" ht="12.75" customHeight="1">
      <c r="B7" s="26" t="s">
        <v>7</v>
      </c>
      <c r="C7" s="37"/>
      <c r="D7" s="322"/>
    </row>
    <row r="8" spans="2:4" ht="12.75" customHeight="1">
      <c r="B8" s="14" t="s">
        <v>8</v>
      </c>
      <c r="C8" s="37"/>
      <c r="D8" s="322"/>
    </row>
    <row r="9" spans="2:4" ht="12.75" customHeight="1">
      <c r="B9" s="27" t="s">
        <v>299</v>
      </c>
      <c r="C9" s="86">
        <v>3121</v>
      </c>
      <c r="D9" s="213"/>
    </row>
    <row r="10" spans="2:4" ht="12.75" customHeight="1">
      <c r="B10" s="27" t="s">
        <v>300</v>
      </c>
      <c r="C10" s="86">
        <v>3191</v>
      </c>
      <c r="D10" s="213">
        <v>30269.7</v>
      </c>
    </row>
    <row r="11" spans="2:4" ht="12.75" customHeight="1">
      <c r="B11" s="27" t="s">
        <v>77</v>
      </c>
      <c r="C11" s="86">
        <v>3199</v>
      </c>
      <c r="D11" s="213"/>
    </row>
    <row r="12" spans="2:4" ht="12.75" customHeight="1" thickBot="1">
      <c r="B12" s="27" t="s">
        <v>301</v>
      </c>
      <c r="C12" s="87">
        <v>3100</v>
      </c>
      <c r="D12" s="310">
        <f>ROUND(SUM(D9:D11),2)</f>
        <v>30269.7</v>
      </c>
    </row>
    <row r="13" spans="2:4" ht="12.75" customHeight="1">
      <c r="B13" s="14" t="s">
        <v>273</v>
      </c>
      <c r="C13" s="88"/>
      <c r="D13" s="323"/>
    </row>
    <row r="14" spans="2:4" ht="12.75" customHeight="1">
      <c r="B14" s="27" t="s">
        <v>302</v>
      </c>
      <c r="C14" s="86">
        <v>3202</v>
      </c>
      <c r="D14" s="213">
        <v>55047.58</v>
      </c>
    </row>
    <row r="15" spans="2:4" ht="12.75" customHeight="1">
      <c r="B15" s="27" t="s">
        <v>303</v>
      </c>
      <c r="C15" s="86">
        <v>3255</v>
      </c>
      <c r="D15" s="213"/>
    </row>
    <row r="16" spans="2:4" s="7" customFormat="1" ht="12.75" customHeight="1">
      <c r="B16" s="28" t="s">
        <v>304</v>
      </c>
      <c r="C16" s="89">
        <v>3280</v>
      </c>
      <c r="D16" s="213"/>
    </row>
    <row r="17" spans="2:4" ht="12.75" customHeight="1">
      <c r="B17" s="27" t="s">
        <v>154</v>
      </c>
      <c r="C17" s="86">
        <v>3299</v>
      </c>
      <c r="D17" s="213">
        <v>100087.14</v>
      </c>
    </row>
    <row r="18" spans="2:4" ht="12.75" customHeight="1" thickBot="1">
      <c r="B18" s="27" t="s">
        <v>305</v>
      </c>
      <c r="C18" s="87">
        <v>3200</v>
      </c>
      <c r="D18" s="324">
        <f>ROUND(SUM(D14:D17),2)</f>
        <v>155134.72</v>
      </c>
    </row>
    <row r="19" spans="2:4" ht="12.75" customHeight="1">
      <c r="B19" s="14" t="s">
        <v>9</v>
      </c>
      <c r="C19" s="88"/>
      <c r="D19" s="323"/>
    </row>
    <row r="20" spans="2:4" ht="12.75" customHeight="1">
      <c r="B20" s="27" t="s">
        <v>306</v>
      </c>
      <c r="C20" s="86">
        <v>3310</v>
      </c>
      <c r="D20" s="213">
        <v>1303963</v>
      </c>
    </row>
    <row r="21" spans="2:4" ht="12.75" customHeight="1">
      <c r="B21" s="27" t="s">
        <v>307</v>
      </c>
      <c r="C21" s="86">
        <v>3315</v>
      </c>
      <c r="D21" s="213">
        <v>154189</v>
      </c>
    </row>
    <row r="22" spans="2:4" ht="12.75" customHeight="1">
      <c r="B22" s="27" t="s">
        <v>308</v>
      </c>
      <c r="C22" s="86">
        <v>3316</v>
      </c>
      <c r="D22" s="213"/>
    </row>
    <row r="23" spans="2:4" s="7" customFormat="1" ht="12.75" customHeight="1">
      <c r="B23" s="28" t="s">
        <v>297</v>
      </c>
      <c r="C23" s="89">
        <v>3317</v>
      </c>
      <c r="D23" s="213">
        <v>551</v>
      </c>
    </row>
    <row r="24" spans="2:4" ht="12.75" customHeight="1">
      <c r="B24" s="27" t="s">
        <v>309</v>
      </c>
      <c r="C24" s="86">
        <v>3318</v>
      </c>
      <c r="D24" s="213">
        <v>31300.03</v>
      </c>
    </row>
    <row r="25" spans="2:4" ht="12.75" customHeight="1">
      <c r="B25" s="29" t="s">
        <v>310</v>
      </c>
      <c r="C25" s="90">
        <v>3323</v>
      </c>
      <c r="D25" s="325">
        <v>1287.99</v>
      </c>
    </row>
    <row r="26" spans="2:4" ht="12.75" customHeight="1">
      <c r="B26" s="15" t="s">
        <v>311</v>
      </c>
      <c r="C26" s="88"/>
      <c r="D26" s="323"/>
    </row>
    <row r="27" spans="2:4" ht="12.75" customHeight="1">
      <c r="B27" s="30" t="s">
        <v>312</v>
      </c>
      <c r="C27" s="86">
        <v>3344</v>
      </c>
      <c r="D27" s="213">
        <v>6829</v>
      </c>
    </row>
    <row r="28" spans="2:4" ht="12.75" customHeight="1">
      <c r="B28" s="30" t="s">
        <v>313</v>
      </c>
      <c r="C28" s="86">
        <v>3355</v>
      </c>
      <c r="D28" s="213">
        <v>2015934</v>
      </c>
    </row>
    <row r="29" spans="2:8" ht="12.75" customHeight="1">
      <c r="B29" s="30" t="s">
        <v>314</v>
      </c>
      <c r="C29" s="86">
        <v>3361</v>
      </c>
      <c r="D29" s="213">
        <v>82837</v>
      </c>
      <c r="E29" s="7"/>
      <c r="F29" s="31"/>
      <c r="G29" s="91"/>
      <c r="H29" s="92"/>
    </row>
    <row r="30" spans="2:4" ht="12.75" customHeight="1">
      <c r="B30" s="30" t="s">
        <v>315</v>
      </c>
      <c r="C30" s="86">
        <v>3363</v>
      </c>
      <c r="D30" s="213">
        <v>1966.68</v>
      </c>
    </row>
    <row r="31" spans="2:4" ht="12.75" customHeight="1">
      <c r="B31" s="32" t="s">
        <v>316</v>
      </c>
      <c r="C31" s="89">
        <v>3371</v>
      </c>
      <c r="D31" s="213">
        <v>95390.15</v>
      </c>
    </row>
    <row r="32" spans="2:4" ht="12.75" customHeight="1">
      <c r="B32" s="30" t="s">
        <v>317</v>
      </c>
      <c r="C32" s="86">
        <v>3372</v>
      </c>
      <c r="D32" s="213"/>
    </row>
    <row r="33" spans="2:4" ht="12.75" customHeight="1">
      <c r="B33" s="30" t="s">
        <v>318</v>
      </c>
      <c r="C33" s="86">
        <v>3373</v>
      </c>
      <c r="D33" s="213"/>
    </row>
    <row r="34" spans="2:4" ht="12.75" customHeight="1">
      <c r="B34" s="30" t="s">
        <v>319</v>
      </c>
      <c r="C34" s="86">
        <v>3378</v>
      </c>
      <c r="D34" s="213"/>
    </row>
    <row r="35" spans="2:4" ht="12.75" customHeight="1">
      <c r="B35" s="15" t="s">
        <v>320</v>
      </c>
      <c r="C35" s="88" t="s">
        <v>5</v>
      </c>
      <c r="D35" s="326"/>
    </row>
    <row r="36" spans="2:4" ht="12.75" customHeight="1">
      <c r="B36" s="30" t="s">
        <v>321</v>
      </c>
      <c r="C36" s="86">
        <v>3335</v>
      </c>
      <c r="D36" s="213"/>
    </row>
    <row r="37" spans="2:4" ht="12.75" customHeight="1">
      <c r="B37" s="30" t="s">
        <v>259</v>
      </c>
      <c r="C37" s="86">
        <v>3341</v>
      </c>
      <c r="D37" s="213">
        <v>230000</v>
      </c>
    </row>
    <row r="38" spans="2:4" ht="12.75" customHeight="1">
      <c r="B38" s="30" t="s">
        <v>322</v>
      </c>
      <c r="C38" s="86">
        <v>3342</v>
      </c>
      <c r="D38" s="213"/>
    </row>
    <row r="39" spans="2:4" ht="12.75" customHeight="1">
      <c r="B39" s="30" t="s">
        <v>323</v>
      </c>
      <c r="C39" s="86">
        <v>3343</v>
      </c>
      <c r="D39" s="213">
        <v>3148.5</v>
      </c>
    </row>
    <row r="40" spans="2:4" ht="12.75" customHeight="1">
      <c r="B40" s="30" t="s">
        <v>56</v>
      </c>
      <c r="C40" s="86">
        <v>3399</v>
      </c>
      <c r="D40" s="213">
        <v>65718.18</v>
      </c>
    </row>
    <row r="41" spans="2:4" ht="12.75" customHeight="1" thickBot="1">
      <c r="B41" s="27" t="s">
        <v>324</v>
      </c>
      <c r="C41" s="87">
        <v>3300</v>
      </c>
      <c r="D41" s="324">
        <f>ROUND(SUM(D20:D40),2)</f>
        <v>3993114.53</v>
      </c>
    </row>
    <row r="42" spans="2:4" ht="12.75" customHeight="1">
      <c r="B42" s="14" t="s">
        <v>10</v>
      </c>
      <c r="C42" s="93"/>
      <c r="D42" s="323"/>
    </row>
    <row r="43" spans="2:4" ht="12.75" customHeight="1">
      <c r="B43" s="27" t="s">
        <v>325</v>
      </c>
      <c r="C43" s="86">
        <v>3411</v>
      </c>
      <c r="D43" s="213">
        <v>10903388.71</v>
      </c>
    </row>
    <row r="44" spans="2:4" ht="12.75" customHeight="1">
      <c r="B44" s="27" t="s">
        <v>59</v>
      </c>
      <c r="C44" s="86">
        <v>3421</v>
      </c>
      <c r="D44" s="213"/>
    </row>
    <row r="45" spans="2:4" ht="12.75" customHeight="1">
      <c r="B45" s="27" t="s">
        <v>326</v>
      </c>
      <c r="C45" s="86">
        <v>3422</v>
      </c>
      <c r="D45" s="213"/>
    </row>
    <row r="46" spans="2:4" ht="12.75" customHeight="1">
      <c r="B46" s="27" t="s">
        <v>60</v>
      </c>
      <c r="C46" s="86">
        <v>3423</v>
      </c>
      <c r="D46" s="213"/>
    </row>
    <row r="47" spans="2:4" ht="12.75" customHeight="1">
      <c r="B47" s="27" t="s">
        <v>327</v>
      </c>
      <c r="C47" s="86">
        <v>3424</v>
      </c>
      <c r="D47" s="213"/>
    </row>
    <row r="48" spans="2:4" ht="12.75" customHeight="1">
      <c r="B48" s="27" t="s">
        <v>328</v>
      </c>
      <c r="C48" s="86">
        <v>3425</v>
      </c>
      <c r="D48" s="213">
        <v>31572.84</v>
      </c>
    </row>
    <row r="49" spans="2:4" ht="12.75" customHeight="1">
      <c r="B49" s="27" t="s">
        <v>61</v>
      </c>
      <c r="C49" s="86">
        <v>3431</v>
      </c>
      <c r="D49" s="213">
        <v>6458.22</v>
      </c>
    </row>
    <row r="50" spans="2:4" ht="12.75" customHeight="1">
      <c r="B50" s="27" t="s">
        <v>156</v>
      </c>
      <c r="C50" s="86">
        <v>3432</v>
      </c>
      <c r="D50" s="213"/>
    </row>
    <row r="51" spans="2:4" ht="12.75" customHeight="1">
      <c r="B51" s="27" t="s">
        <v>230</v>
      </c>
      <c r="C51" s="86">
        <v>3433</v>
      </c>
      <c r="D51" s="213"/>
    </row>
    <row r="52" spans="2:4" ht="12.75" customHeight="1">
      <c r="B52" s="27" t="s">
        <v>114</v>
      </c>
      <c r="C52" s="86">
        <v>3440</v>
      </c>
      <c r="D52" s="213"/>
    </row>
    <row r="53" spans="2:4" ht="12.75" customHeight="1">
      <c r="B53" s="27" t="s">
        <v>329</v>
      </c>
      <c r="C53" s="86">
        <v>3461</v>
      </c>
      <c r="D53" s="213"/>
    </row>
    <row r="54" spans="2:4" ht="12.75" customHeight="1">
      <c r="B54" s="27" t="s">
        <v>330</v>
      </c>
      <c r="C54" s="86">
        <v>3462</v>
      </c>
      <c r="D54" s="213"/>
    </row>
    <row r="55" spans="2:4" ht="12.75" customHeight="1">
      <c r="B55" s="27" t="s">
        <v>331</v>
      </c>
      <c r="C55" s="86">
        <v>3463</v>
      </c>
      <c r="D55" s="213"/>
    </row>
    <row r="56" spans="2:4" ht="12.75" customHeight="1">
      <c r="B56" s="27" t="s">
        <v>332</v>
      </c>
      <c r="C56" s="86">
        <v>3464</v>
      </c>
      <c r="D56" s="213"/>
    </row>
    <row r="57" spans="2:4" ht="12.75" customHeight="1">
      <c r="B57" s="27" t="s">
        <v>333</v>
      </c>
      <c r="C57" s="86">
        <v>3465</v>
      </c>
      <c r="D57" s="213"/>
    </row>
    <row r="58" spans="2:4" ht="12.75" customHeight="1">
      <c r="B58" s="27" t="s">
        <v>334</v>
      </c>
      <c r="C58" s="86">
        <v>3466</v>
      </c>
      <c r="D58" s="213"/>
    </row>
    <row r="59" spans="2:4" ht="12.75" customHeight="1">
      <c r="B59" s="27" t="s">
        <v>482</v>
      </c>
      <c r="C59" s="86">
        <v>3467</v>
      </c>
      <c r="D59" s="213"/>
    </row>
    <row r="60" spans="2:4" ht="12.75" customHeight="1">
      <c r="B60" s="27" t="s">
        <v>335</v>
      </c>
      <c r="C60" s="86">
        <v>3468</v>
      </c>
      <c r="D60" s="213"/>
    </row>
    <row r="61" spans="2:4" ht="12.75" customHeight="1">
      <c r="B61" s="27" t="s">
        <v>336</v>
      </c>
      <c r="C61" s="86">
        <v>3469</v>
      </c>
      <c r="D61" s="213"/>
    </row>
    <row r="62" spans="2:4" ht="12.75" customHeight="1">
      <c r="B62" s="27" t="s">
        <v>337</v>
      </c>
      <c r="C62" s="86">
        <v>3471</v>
      </c>
      <c r="D62" s="213"/>
    </row>
    <row r="63" spans="2:4" ht="12.75" customHeight="1">
      <c r="B63" s="27" t="s">
        <v>338</v>
      </c>
      <c r="C63" s="86">
        <v>3472</v>
      </c>
      <c r="D63" s="213">
        <v>24487.55</v>
      </c>
    </row>
    <row r="64" spans="2:4" ht="12.75" customHeight="1">
      <c r="B64" s="27" t="s">
        <v>339</v>
      </c>
      <c r="C64" s="86">
        <v>3473</v>
      </c>
      <c r="D64" s="213"/>
    </row>
    <row r="65" spans="2:4" ht="12.75" customHeight="1">
      <c r="B65" s="29" t="s">
        <v>340</v>
      </c>
      <c r="C65" s="90">
        <v>3479</v>
      </c>
      <c r="D65" s="325"/>
    </row>
    <row r="66" spans="2:4" ht="12.75" customHeight="1">
      <c r="B66" s="15" t="s">
        <v>341</v>
      </c>
      <c r="C66" s="93"/>
      <c r="D66" s="323"/>
    </row>
    <row r="67" spans="2:4" ht="12.75" customHeight="1">
      <c r="B67" s="30" t="s">
        <v>342</v>
      </c>
      <c r="C67" s="86">
        <v>3491</v>
      </c>
      <c r="D67" s="213" t="s">
        <v>5</v>
      </c>
    </row>
    <row r="68" spans="2:4" ht="12.75" customHeight="1">
      <c r="B68" s="30" t="s">
        <v>343</v>
      </c>
      <c r="C68" s="86">
        <v>3492</v>
      </c>
      <c r="D68" s="213">
        <v>17565.82</v>
      </c>
    </row>
    <row r="69" spans="2:4" ht="12.75" customHeight="1">
      <c r="B69" s="30" t="s">
        <v>344</v>
      </c>
      <c r="C69" s="86">
        <v>3493</v>
      </c>
      <c r="D69" s="213">
        <v>200</v>
      </c>
    </row>
    <row r="70" spans="2:4" ht="12.75" customHeight="1">
      <c r="B70" s="30" t="s">
        <v>345</v>
      </c>
      <c r="C70" s="86">
        <v>3494</v>
      </c>
      <c r="D70" s="213">
        <v>40405.1</v>
      </c>
    </row>
    <row r="71" spans="2:4" ht="12.75" customHeight="1">
      <c r="B71" s="30" t="s">
        <v>262</v>
      </c>
      <c r="C71" s="86">
        <v>3495</v>
      </c>
      <c r="D71" s="213"/>
    </row>
    <row r="72" spans="2:4" ht="12.75" customHeight="1">
      <c r="B72" s="30" t="s">
        <v>63</v>
      </c>
      <c r="C72" s="86">
        <v>3496</v>
      </c>
      <c r="D72" s="213"/>
    </row>
    <row r="73" spans="2:4" ht="12.75" customHeight="1">
      <c r="B73" s="30" t="s">
        <v>346</v>
      </c>
      <c r="C73" s="86">
        <v>3497</v>
      </c>
      <c r="D73" s="213">
        <v>272.48</v>
      </c>
    </row>
    <row r="74" spans="2:4" ht="12.75" customHeight="1">
      <c r="B74" s="30" t="s">
        <v>347</v>
      </c>
      <c r="C74" s="86">
        <v>3498</v>
      </c>
      <c r="D74" s="213">
        <v>72.99</v>
      </c>
    </row>
    <row r="75" spans="2:4" ht="12.75" customHeight="1">
      <c r="B75" s="30" t="s">
        <v>348</v>
      </c>
      <c r="C75" s="86">
        <v>3499</v>
      </c>
      <c r="D75" s="213">
        <v>206428.49</v>
      </c>
    </row>
    <row r="76" spans="2:4" ht="12.75" customHeight="1" thickBot="1">
      <c r="B76" s="27" t="s">
        <v>349</v>
      </c>
      <c r="C76" s="87">
        <v>3400</v>
      </c>
      <c r="D76" s="324">
        <f>ROUND(SUM(D43:D75),2)</f>
        <v>11230852.2</v>
      </c>
    </row>
    <row r="77" spans="2:4" ht="12.75" customHeight="1" thickBot="1">
      <c r="B77" s="16" t="s">
        <v>350</v>
      </c>
      <c r="C77" s="87">
        <v>3000</v>
      </c>
      <c r="D77" s="310">
        <f>ROUND(D12+D18+D41+D76,2)</f>
        <v>15409371.15</v>
      </c>
    </row>
    <row r="78" spans="2:4" ht="12.75" customHeight="1">
      <c r="B78" s="33"/>
      <c r="C78" s="94"/>
      <c r="D78" s="13"/>
    </row>
    <row r="79" spans="2:4" ht="12.75" customHeight="1">
      <c r="B79" s="33" t="s">
        <v>11</v>
      </c>
      <c r="C79" s="94"/>
      <c r="D79" s="13"/>
    </row>
    <row r="82" spans="1:12" ht="12.75">
      <c r="A82" s="2" t="s">
        <v>216</v>
      </c>
      <c r="B82" s="23" t="str">
        <f>$B$1</f>
        <v>DISTRICT SCHOOL BOARD OF GULF COUNTY </v>
      </c>
      <c r="H82" s="34"/>
      <c r="I82" s="1"/>
      <c r="J82" s="12"/>
      <c r="K82" s="4" t="s">
        <v>237</v>
      </c>
      <c r="L82" s="12"/>
    </row>
    <row r="83" spans="2:12" ht="12.75">
      <c r="B83" s="23" t="s">
        <v>517</v>
      </c>
      <c r="H83" s="35"/>
      <c r="I83" s="35"/>
      <c r="J83" s="12"/>
      <c r="K83" s="1" t="s">
        <v>12</v>
      </c>
      <c r="L83" s="12"/>
    </row>
    <row r="84" spans="2:12" ht="12.75">
      <c r="B84" s="35" t="str">
        <f>+B4</f>
        <v>For the Fiscal Year Ended June 30, 2011</v>
      </c>
      <c r="J84" s="12"/>
      <c r="K84" s="9" t="s">
        <v>3</v>
      </c>
      <c r="L84" s="12"/>
    </row>
    <row r="85" spans="2:12" ht="12.75">
      <c r="B85" s="24"/>
      <c r="C85" s="73"/>
      <c r="D85" s="74">
        <v>100</v>
      </c>
      <c r="E85" s="74">
        <v>200</v>
      </c>
      <c r="F85" s="74">
        <v>300</v>
      </c>
      <c r="G85" s="74">
        <v>400</v>
      </c>
      <c r="H85" s="74">
        <v>500</v>
      </c>
      <c r="I85" s="74">
        <v>600</v>
      </c>
      <c r="J85" s="74">
        <v>700</v>
      </c>
      <c r="K85" s="74"/>
      <c r="L85" s="12"/>
    </row>
    <row r="86" spans="2:12" ht="12.75">
      <c r="B86" s="95"/>
      <c r="C86" s="37" t="s">
        <v>4</v>
      </c>
      <c r="D86" s="43"/>
      <c r="E86" s="74" t="s">
        <v>13</v>
      </c>
      <c r="F86" s="74" t="s">
        <v>14</v>
      </c>
      <c r="G86" s="74" t="s">
        <v>15</v>
      </c>
      <c r="H86" s="74" t="s">
        <v>16</v>
      </c>
      <c r="I86" s="74" t="s">
        <v>17</v>
      </c>
      <c r="J86" s="74" t="s">
        <v>18</v>
      </c>
      <c r="K86" s="96"/>
      <c r="L86" s="12"/>
    </row>
    <row r="87" spans="2:12" ht="12.75">
      <c r="B87" s="44"/>
      <c r="C87" s="37" t="s">
        <v>6</v>
      </c>
      <c r="D87" s="97" t="s">
        <v>19</v>
      </c>
      <c r="E87" s="97" t="s">
        <v>20</v>
      </c>
      <c r="F87" s="97" t="s">
        <v>21</v>
      </c>
      <c r="G87" s="97" t="s">
        <v>21</v>
      </c>
      <c r="H87" s="97" t="s">
        <v>22</v>
      </c>
      <c r="I87" s="97" t="s">
        <v>23</v>
      </c>
      <c r="J87" s="97" t="s">
        <v>24</v>
      </c>
      <c r="K87" s="97" t="s">
        <v>25</v>
      </c>
      <c r="L87" s="12"/>
    </row>
    <row r="88" spans="2:12" ht="12.75">
      <c r="B88" s="98" t="s">
        <v>26</v>
      </c>
      <c r="C88" s="36"/>
      <c r="D88" s="320"/>
      <c r="E88" s="320"/>
      <c r="F88" s="320"/>
      <c r="G88" s="320"/>
      <c r="H88" s="320"/>
      <c r="I88" s="320"/>
      <c r="J88" s="320"/>
      <c r="K88" s="320"/>
      <c r="L88" s="12"/>
    </row>
    <row r="89" spans="2:12" ht="12.75">
      <c r="B89" s="99" t="s">
        <v>27</v>
      </c>
      <c r="C89" s="37"/>
      <c r="D89" s="322"/>
      <c r="E89" s="322"/>
      <c r="F89" s="322"/>
      <c r="G89" s="322"/>
      <c r="H89" s="322"/>
      <c r="I89" s="322"/>
      <c r="J89" s="322"/>
      <c r="K89" s="322"/>
      <c r="L89" s="12"/>
    </row>
    <row r="90" spans="2:12" ht="12.75">
      <c r="B90" s="100" t="s">
        <v>351</v>
      </c>
      <c r="C90" s="86">
        <v>5000</v>
      </c>
      <c r="D90" s="213">
        <v>5855545.75</v>
      </c>
      <c r="E90" s="213">
        <v>1719929.27</v>
      </c>
      <c r="F90" s="213">
        <v>299516.15</v>
      </c>
      <c r="G90" s="213"/>
      <c r="H90" s="213">
        <v>348133.89</v>
      </c>
      <c r="I90" s="213">
        <v>112761.5</v>
      </c>
      <c r="J90" s="213">
        <v>116561.56</v>
      </c>
      <c r="K90" s="327">
        <f aca="true" t="shared" si="0" ref="K90:K114">ROUND(SUM(D90:J90),2)</f>
        <v>8452448.12</v>
      </c>
      <c r="L90" s="12"/>
    </row>
    <row r="91" spans="2:12" ht="19.5" customHeight="1">
      <c r="B91" s="100" t="s">
        <v>352</v>
      </c>
      <c r="C91" s="86">
        <v>6100</v>
      </c>
      <c r="D91" s="213">
        <v>484891.89</v>
      </c>
      <c r="E91" s="213">
        <v>153015.97</v>
      </c>
      <c r="F91" s="213">
        <v>60878.8</v>
      </c>
      <c r="G91" s="213"/>
      <c r="H91" s="213">
        <v>160.21</v>
      </c>
      <c r="I91" s="213"/>
      <c r="J91" s="213"/>
      <c r="K91" s="327">
        <f t="shared" si="0"/>
        <v>698946.87</v>
      </c>
      <c r="L91" s="12"/>
    </row>
    <row r="92" spans="2:12" ht="19.5" customHeight="1">
      <c r="B92" s="100" t="s">
        <v>353</v>
      </c>
      <c r="C92" s="86">
        <v>6200</v>
      </c>
      <c r="D92" s="213">
        <v>171066.55</v>
      </c>
      <c r="E92" s="213">
        <v>47174.13</v>
      </c>
      <c r="F92" s="213"/>
      <c r="G92" s="213"/>
      <c r="H92" s="213">
        <v>7347.39</v>
      </c>
      <c r="I92" s="213">
        <v>10256.08</v>
      </c>
      <c r="J92" s="213"/>
      <c r="K92" s="327">
        <f t="shared" si="0"/>
        <v>235844.15</v>
      </c>
      <c r="L92" s="12"/>
    </row>
    <row r="93" spans="2:12" ht="19.5" customHeight="1">
      <c r="B93" s="100" t="s">
        <v>354</v>
      </c>
      <c r="C93" s="86">
        <v>6300</v>
      </c>
      <c r="D93" s="213">
        <v>151175.4</v>
      </c>
      <c r="E93" s="213">
        <v>32936.6</v>
      </c>
      <c r="F93" s="213">
        <v>957.1</v>
      </c>
      <c r="G93" s="213"/>
      <c r="H93" s="213">
        <v>2180.72</v>
      </c>
      <c r="I93" s="213"/>
      <c r="J93" s="213"/>
      <c r="K93" s="327">
        <f t="shared" si="0"/>
        <v>187249.82</v>
      </c>
      <c r="L93" s="12"/>
    </row>
    <row r="94" spans="2:12" ht="19.5" customHeight="1">
      <c r="B94" s="100" t="s">
        <v>355</v>
      </c>
      <c r="C94" s="86">
        <v>6400</v>
      </c>
      <c r="D94" s="213">
        <v>167831.93</v>
      </c>
      <c r="E94" s="213">
        <v>49137.56</v>
      </c>
      <c r="F94" s="213">
        <v>5851.14</v>
      </c>
      <c r="G94" s="213"/>
      <c r="H94" s="213">
        <v>2499.85</v>
      </c>
      <c r="I94" s="213"/>
      <c r="J94" s="213"/>
      <c r="K94" s="327">
        <f t="shared" si="0"/>
        <v>225320.48</v>
      </c>
      <c r="L94" s="12"/>
    </row>
    <row r="95" spans="2:12" s="7" customFormat="1" ht="19.5" customHeight="1">
      <c r="B95" s="101" t="s">
        <v>356</v>
      </c>
      <c r="C95" s="89">
        <v>6500</v>
      </c>
      <c r="D95" s="213">
        <v>57490.2</v>
      </c>
      <c r="E95" s="213">
        <v>16009.18</v>
      </c>
      <c r="F95" s="213"/>
      <c r="G95" s="213"/>
      <c r="H95" s="213"/>
      <c r="I95" s="213"/>
      <c r="J95" s="213"/>
      <c r="K95" s="327">
        <f t="shared" si="0"/>
        <v>73499.38</v>
      </c>
      <c r="L95" s="38"/>
    </row>
    <row r="96" spans="2:12" ht="19.5" customHeight="1">
      <c r="B96" s="100" t="s">
        <v>357</v>
      </c>
      <c r="C96" s="86">
        <v>7100</v>
      </c>
      <c r="D96" s="213">
        <v>117994.88</v>
      </c>
      <c r="E96" s="213">
        <v>39960.13</v>
      </c>
      <c r="F96" s="213">
        <v>10612.8</v>
      </c>
      <c r="G96" s="213"/>
      <c r="H96" s="213"/>
      <c r="I96" s="213"/>
      <c r="J96" s="213"/>
      <c r="K96" s="327">
        <f t="shared" si="0"/>
        <v>168567.81</v>
      </c>
      <c r="L96" s="12"/>
    </row>
    <row r="97" spans="2:12" ht="19.5" customHeight="1">
      <c r="B97" s="100" t="s">
        <v>358</v>
      </c>
      <c r="C97" s="86">
        <v>7200</v>
      </c>
      <c r="D97" s="213">
        <v>269643.3</v>
      </c>
      <c r="E97" s="213">
        <v>82836.25</v>
      </c>
      <c r="F97" s="213">
        <v>188006.93</v>
      </c>
      <c r="G97" s="213"/>
      <c r="H97" s="213">
        <v>14480.7</v>
      </c>
      <c r="I97" s="213"/>
      <c r="J97" s="213">
        <v>31373.13</v>
      </c>
      <c r="K97" s="327">
        <f t="shared" si="0"/>
        <v>586340.31</v>
      </c>
      <c r="L97" s="12"/>
    </row>
    <row r="98" spans="2:12" ht="19.5" customHeight="1">
      <c r="B98" s="100" t="s">
        <v>359</v>
      </c>
      <c r="C98" s="86">
        <v>7300</v>
      </c>
      <c r="D98" s="213">
        <v>818187.22</v>
      </c>
      <c r="E98" s="213">
        <v>226332.04</v>
      </c>
      <c r="F98" s="213">
        <v>124659.64</v>
      </c>
      <c r="G98" s="213"/>
      <c r="H98" s="213">
        <v>8393.46</v>
      </c>
      <c r="I98" s="213"/>
      <c r="J98" s="213">
        <v>2960</v>
      </c>
      <c r="K98" s="327">
        <f t="shared" si="0"/>
        <v>1180532.36</v>
      </c>
      <c r="L98" s="12"/>
    </row>
    <row r="99" spans="2:12" ht="19.5" customHeight="1">
      <c r="B99" s="100" t="s">
        <v>360</v>
      </c>
      <c r="C99" s="86">
        <v>7410</v>
      </c>
      <c r="D99" s="213"/>
      <c r="E99" s="213"/>
      <c r="F99" s="213"/>
      <c r="G99" s="213"/>
      <c r="H99" s="213"/>
      <c r="I99" s="213"/>
      <c r="J99" s="213"/>
      <c r="K99" s="327">
        <f t="shared" si="0"/>
        <v>0</v>
      </c>
      <c r="L99" s="12"/>
    </row>
    <row r="100" spans="2:12" ht="19.5" customHeight="1">
      <c r="B100" s="100" t="s">
        <v>361</v>
      </c>
      <c r="C100" s="86">
        <v>7500</v>
      </c>
      <c r="D100" s="213">
        <v>267838.79</v>
      </c>
      <c r="E100" s="213">
        <v>67632.54</v>
      </c>
      <c r="F100" s="213">
        <v>21.6</v>
      </c>
      <c r="G100" s="213"/>
      <c r="H100" s="213">
        <v>1976.7</v>
      </c>
      <c r="I100" s="213"/>
      <c r="J100" s="213"/>
      <c r="K100" s="327">
        <f t="shared" si="0"/>
        <v>337469.63</v>
      </c>
      <c r="L100" s="12"/>
    </row>
    <row r="101" spans="2:12" ht="19.5" customHeight="1">
      <c r="B101" s="100" t="s">
        <v>362</v>
      </c>
      <c r="C101" s="86">
        <v>7600</v>
      </c>
      <c r="D101" s="213"/>
      <c r="E101" s="213"/>
      <c r="F101" s="213"/>
      <c r="G101" s="213"/>
      <c r="H101" s="213"/>
      <c r="I101" s="213"/>
      <c r="J101" s="213"/>
      <c r="K101" s="327">
        <f t="shared" si="0"/>
        <v>0</v>
      </c>
      <c r="L101" s="12"/>
    </row>
    <row r="102" spans="2:12" ht="19.5" customHeight="1">
      <c r="B102" s="100" t="s">
        <v>363</v>
      </c>
      <c r="C102" s="86">
        <v>7700</v>
      </c>
      <c r="D102" s="213">
        <v>132225.33</v>
      </c>
      <c r="E102" s="213">
        <v>26226.33</v>
      </c>
      <c r="F102" s="213">
        <v>38066.03</v>
      </c>
      <c r="G102" s="213"/>
      <c r="H102" s="213"/>
      <c r="I102" s="213"/>
      <c r="J102" s="213"/>
      <c r="K102" s="327">
        <f t="shared" si="0"/>
        <v>196517.69</v>
      </c>
      <c r="L102" s="12"/>
    </row>
    <row r="103" spans="2:12" ht="19.5" customHeight="1">
      <c r="B103" s="100" t="s">
        <v>364</v>
      </c>
      <c r="C103" s="86">
        <v>7800</v>
      </c>
      <c r="D103" s="213">
        <v>409947.44</v>
      </c>
      <c r="E103" s="213">
        <v>201373.87</v>
      </c>
      <c r="F103" s="213">
        <v>96509.9</v>
      </c>
      <c r="G103" s="213">
        <v>140896.84</v>
      </c>
      <c r="H103" s="213">
        <v>57666.15</v>
      </c>
      <c r="I103" s="213"/>
      <c r="J103" s="213">
        <v>10944.08</v>
      </c>
      <c r="K103" s="327">
        <f t="shared" si="0"/>
        <v>917338.28</v>
      </c>
      <c r="L103" s="12"/>
    </row>
    <row r="104" spans="2:12" ht="19.5" customHeight="1">
      <c r="B104" s="100" t="s">
        <v>365</v>
      </c>
      <c r="C104" s="86">
        <v>7900</v>
      </c>
      <c r="D104" s="213">
        <v>335974.35</v>
      </c>
      <c r="E104" s="213">
        <v>141440.61</v>
      </c>
      <c r="F104" s="213">
        <v>367721.59</v>
      </c>
      <c r="G104" s="213">
        <v>740642.2</v>
      </c>
      <c r="H104" s="213">
        <v>56839.04</v>
      </c>
      <c r="I104" s="213"/>
      <c r="J104" s="213">
        <v>6004.83</v>
      </c>
      <c r="K104" s="327">
        <f t="shared" si="0"/>
        <v>1648622.62</v>
      </c>
      <c r="L104" s="12"/>
    </row>
    <row r="105" spans="2:12" ht="19.5" customHeight="1">
      <c r="B105" s="100" t="s">
        <v>366</v>
      </c>
      <c r="C105" s="86">
        <v>8100</v>
      </c>
      <c r="D105" s="213">
        <v>401846.7</v>
      </c>
      <c r="E105" s="213">
        <v>108349.6</v>
      </c>
      <c r="F105" s="213">
        <v>39857.7</v>
      </c>
      <c r="G105" s="213"/>
      <c r="H105" s="213">
        <v>137112.28</v>
      </c>
      <c r="I105" s="213">
        <v>15752.77</v>
      </c>
      <c r="J105" s="213"/>
      <c r="K105" s="327">
        <f t="shared" si="0"/>
        <v>702919.05</v>
      </c>
      <c r="L105" s="12"/>
    </row>
    <row r="106" spans="2:12" s="7" customFormat="1" ht="19.5" customHeight="1">
      <c r="B106" s="101" t="s">
        <v>367</v>
      </c>
      <c r="C106" s="89">
        <v>8200</v>
      </c>
      <c r="D106" s="213">
        <v>59758</v>
      </c>
      <c r="E106" s="213">
        <v>17193.82</v>
      </c>
      <c r="F106" s="213">
        <v>12907.89</v>
      </c>
      <c r="G106" s="213"/>
      <c r="H106" s="213"/>
      <c r="I106" s="213"/>
      <c r="J106" s="213"/>
      <c r="K106" s="327">
        <f>ROUND(SUM(D106:J106),2)</f>
        <v>89859.71</v>
      </c>
      <c r="L106" s="38"/>
    </row>
    <row r="107" spans="2:12" ht="19.5" customHeight="1">
      <c r="B107" s="100" t="s">
        <v>368</v>
      </c>
      <c r="C107" s="86">
        <v>9100</v>
      </c>
      <c r="D107" s="213"/>
      <c r="E107" s="213"/>
      <c r="F107" s="213"/>
      <c r="G107" s="213"/>
      <c r="H107" s="213"/>
      <c r="I107" s="213"/>
      <c r="J107" s="213"/>
      <c r="K107" s="327">
        <f t="shared" si="0"/>
        <v>0</v>
      </c>
      <c r="L107" s="12"/>
    </row>
    <row r="108" spans="2:12" ht="12.75">
      <c r="B108" s="99" t="s">
        <v>28</v>
      </c>
      <c r="C108" s="88"/>
      <c r="D108" s="328"/>
      <c r="E108" s="328"/>
      <c r="F108" s="328"/>
      <c r="G108" s="328"/>
      <c r="H108" s="328"/>
      <c r="I108" s="329"/>
      <c r="J108" s="328"/>
      <c r="K108" s="330"/>
      <c r="L108" s="12"/>
    </row>
    <row r="109" spans="2:12" ht="12.75">
      <c r="B109" s="100" t="s">
        <v>369</v>
      </c>
      <c r="C109" s="86">
        <v>7420</v>
      </c>
      <c r="D109" s="331"/>
      <c r="E109" s="331"/>
      <c r="F109" s="331"/>
      <c r="G109" s="331"/>
      <c r="H109" s="331"/>
      <c r="I109" s="213"/>
      <c r="J109" s="331"/>
      <c r="K109" s="327">
        <f>ROUND(I109,2)</f>
        <v>0</v>
      </c>
      <c r="L109" s="12"/>
    </row>
    <row r="110" spans="2:12" ht="19.5" customHeight="1">
      <c r="B110" s="100" t="s">
        <v>370</v>
      </c>
      <c r="C110" s="86">
        <v>9300</v>
      </c>
      <c r="D110" s="331"/>
      <c r="E110" s="331"/>
      <c r="F110" s="331"/>
      <c r="G110" s="331"/>
      <c r="H110" s="331"/>
      <c r="I110" s="213">
        <v>66686.03</v>
      </c>
      <c r="J110" s="331"/>
      <c r="K110" s="327">
        <f>ROUND(I110,2)</f>
        <v>66686.03</v>
      </c>
      <c r="L110" s="12"/>
    </row>
    <row r="111" spans="2:12" ht="12.75">
      <c r="B111" s="99" t="s">
        <v>29</v>
      </c>
      <c r="C111" s="88"/>
      <c r="D111" s="328"/>
      <c r="E111" s="328"/>
      <c r="F111" s="328"/>
      <c r="G111" s="328"/>
      <c r="H111" s="328"/>
      <c r="I111" s="328"/>
      <c r="J111" s="329"/>
      <c r="K111" s="330"/>
      <c r="L111" s="12"/>
    </row>
    <row r="112" spans="2:12" ht="19.5" customHeight="1">
      <c r="B112" s="100" t="s">
        <v>66</v>
      </c>
      <c r="C112" s="86">
        <v>710</v>
      </c>
      <c r="D112" s="331"/>
      <c r="E112" s="331"/>
      <c r="F112" s="331"/>
      <c r="G112" s="331"/>
      <c r="H112" s="331"/>
      <c r="I112" s="331"/>
      <c r="J112" s="213"/>
      <c r="K112" s="327">
        <f>ROUND(J112,2)</f>
        <v>0</v>
      </c>
      <c r="L112" s="12"/>
    </row>
    <row r="113" spans="2:12" ht="19.5" customHeight="1">
      <c r="B113" s="100" t="s">
        <v>371</v>
      </c>
      <c r="C113" s="86">
        <v>720</v>
      </c>
      <c r="D113" s="331"/>
      <c r="E113" s="331"/>
      <c r="F113" s="331"/>
      <c r="G113" s="331"/>
      <c r="H113" s="331"/>
      <c r="I113" s="331"/>
      <c r="J113" s="213">
        <v>6960.41</v>
      </c>
      <c r="K113" s="327">
        <f>ROUND(J113,2)</f>
        <v>6960.41</v>
      </c>
      <c r="L113" s="12"/>
    </row>
    <row r="114" spans="2:12" ht="19.5" customHeight="1" thickBot="1">
      <c r="B114" s="102" t="s">
        <v>372</v>
      </c>
      <c r="C114" s="87"/>
      <c r="D114" s="332">
        <f>ROUND(SUM(D90:D107),2)</f>
        <v>9701417.73</v>
      </c>
      <c r="E114" s="324">
        <f>ROUND(SUM(E90:E107),2)</f>
        <v>2929547.9</v>
      </c>
      <c r="F114" s="324">
        <f>ROUND(SUM(F90:F107),2)</f>
        <v>1245567.27</v>
      </c>
      <c r="G114" s="324">
        <f>ROUND(SUM(G90:G107),2)</f>
        <v>881539.04</v>
      </c>
      <c r="H114" s="324">
        <f>ROUND(SUM(H90:H107),2)</f>
        <v>636790.39</v>
      </c>
      <c r="I114" s="324">
        <f>ROUND(SUM(I90:I107)+SUM(I109:I110),2)</f>
        <v>205456.38</v>
      </c>
      <c r="J114" s="324">
        <f>ROUND(SUM(J90:J107)+SUM(J112:J113),2)</f>
        <v>174804.01</v>
      </c>
      <c r="K114" s="324">
        <f t="shared" si="0"/>
        <v>15775122.72</v>
      </c>
      <c r="L114" s="12"/>
    </row>
    <row r="115" spans="2:12" ht="18.75" customHeight="1" thickBot="1">
      <c r="B115" s="103" t="s">
        <v>30</v>
      </c>
      <c r="C115" s="87"/>
      <c r="D115" s="333"/>
      <c r="E115" s="333"/>
      <c r="F115" s="333"/>
      <c r="G115" s="334"/>
      <c r="H115" s="334"/>
      <c r="I115" s="334"/>
      <c r="J115" s="335"/>
      <c r="K115" s="336">
        <f>ROUND(D77-K114,2)</f>
        <v>-365751.57</v>
      </c>
      <c r="L115" s="12"/>
    </row>
    <row r="116" spans="3:11" ht="13.5" thickTop="1">
      <c r="C116" s="39"/>
      <c r="J116" s="39"/>
      <c r="K116" s="311"/>
    </row>
    <row r="117" spans="2:11" ht="12.75">
      <c r="B117" s="35" t="s">
        <v>31</v>
      </c>
      <c r="C117" s="39"/>
      <c r="K117" s="40"/>
    </row>
    <row r="118" ht="12.75">
      <c r="C118" s="39"/>
    </row>
    <row r="119" ht="12.75">
      <c r="C119" s="39"/>
    </row>
    <row r="120" spans="1:2" ht="12.75">
      <c r="A120" s="2" t="s">
        <v>217</v>
      </c>
      <c r="B120" s="23" t="str">
        <f>$B$1</f>
        <v>DISTRICT SCHOOL BOARD OF GULF COUNTY </v>
      </c>
    </row>
    <row r="121" spans="2:4" ht="12.75">
      <c r="B121" s="23" t="s">
        <v>516</v>
      </c>
      <c r="D121" s="4" t="s">
        <v>237</v>
      </c>
    </row>
    <row r="122" spans="2:4" ht="12.75">
      <c r="B122" s="23" t="s">
        <v>32</v>
      </c>
      <c r="C122" s="41"/>
      <c r="D122" s="4" t="s">
        <v>33</v>
      </c>
    </row>
    <row r="123" spans="2:4" ht="12.75">
      <c r="B123" s="35" t="str">
        <f>+B4</f>
        <v>For the Fiscal Year Ended June 30, 2011</v>
      </c>
      <c r="D123" s="9" t="s">
        <v>3</v>
      </c>
    </row>
    <row r="124" spans="2:4" ht="21.75" customHeight="1">
      <c r="B124" s="42"/>
      <c r="C124" s="36" t="s">
        <v>4</v>
      </c>
      <c r="D124" s="320"/>
    </row>
    <row r="125" spans="2:4" ht="21.75" customHeight="1">
      <c r="B125" s="44"/>
      <c r="C125" s="37" t="s">
        <v>6</v>
      </c>
      <c r="D125" s="322"/>
    </row>
    <row r="126" spans="2:4" ht="21.75" customHeight="1">
      <c r="B126" s="104" t="s">
        <v>34</v>
      </c>
      <c r="C126" s="105"/>
      <c r="D126" s="341"/>
    </row>
    <row r="127" spans="2:4" ht="21.75" customHeight="1">
      <c r="B127" s="106" t="s">
        <v>256</v>
      </c>
      <c r="C127" s="107">
        <v>3720</v>
      </c>
      <c r="D127" s="133"/>
    </row>
    <row r="128" spans="2:4" ht="21.75" customHeight="1">
      <c r="B128" s="106" t="s">
        <v>260</v>
      </c>
      <c r="C128" s="107">
        <v>3730</v>
      </c>
      <c r="D128" s="133"/>
    </row>
    <row r="129" spans="2:4" ht="21.75" customHeight="1">
      <c r="B129" s="106" t="s">
        <v>35</v>
      </c>
      <c r="C129" s="107">
        <v>3740</v>
      </c>
      <c r="D129" s="134"/>
    </row>
    <row r="130" spans="2:4" ht="21.75" customHeight="1">
      <c r="B130" s="14" t="s">
        <v>36</v>
      </c>
      <c r="C130" s="108"/>
      <c r="D130" s="323"/>
    </row>
    <row r="131" spans="2:4" ht="21.75" customHeight="1">
      <c r="B131" s="27" t="s">
        <v>373</v>
      </c>
      <c r="C131" s="107">
        <v>3620</v>
      </c>
      <c r="D131" s="213"/>
    </row>
    <row r="132" spans="2:4" ht="21.75" customHeight="1">
      <c r="B132" s="27" t="s">
        <v>374</v>
      </c>
      <c r="C132" s="107">
        <v>3630</v>
      </c>
      <c r="D132" s="213">
        <v>421089.12</v>
      </c>
    </row>
    <row r="133" spans="2:4" ht="21.75" customHeight="1">
      <c r="B133" s="27" t="s">
        <v>375</v>
      </c>
      <c r="C133" s="107">
        <v>3640</v>
      </c>
      <c r="D133" s="213"/>
    </row>
    <row r="134" spans="2:4" ht="21.75" customHeight="1">
      <c r="B134" s="27" t="s">
        <v>376</v>
      </c>
      <c r="C134" s="107">
        <v>3660</v>
      </c>
      <c r="D134" s="213"/>
    </row>
    <row r="135" spans="2:4" ht="21.75" customHeight="1">
      <c r="B135" s="27" t="s">
        <v>377</v>
      </c>
      <c r="C135" s="107">
        <v>3670</v>
      </c>
      <c r="D135" s="213"/>
    </row>
    <row r="136" spans="2:4" ht="21.75" customHeight="1">
      <c r="B136" s="27" t="s">
        <v>378</v>
      </c>
      <c r="C136" s="107">
        <v>3690</v>
      </c>
      <c r="D136" s="213"/>
    </row>
    <row r="137" spans="2:4" ht="21.75" customHeight="1" thickBot="1">
      <c r="B137" s="27" t="s">
        <v>379</v>
      </c>
      <c r="C137" s="109">
        <v>3600</v>
      </c>
      <c r="D137" s="310">
        <f>ROUND(SUM(D131:D136),2)</f>
        <v>421089.12</v>
      </c>
    </row>
    <row r="138" spans="2:4" ht="21.75" customHeight="1">
      <c r="B138" s="14" t="s">
        <v>37</v>
      </c>
      <c r="C138" s="108"/>
      <c r="D138" s="323"/>
    </row>
    <row r="139" spans="2:4" ht="21.75" customHeight="1">
      <c r="B139" s="27" t="s">
        <v>380</v>
      </c>
      <c r="C139" s="107">
        <v>920</v>
      </c>
      <c r="D139" s="213"/>
    </row>
    <row r="140" spans="2:4" ht="21.75" customHeight="1">
      <c r="B140" s="27" t="s">
        <v>381</v>
      </c>
      <c r="C140" s="107">
        <v>930</v>
      </c>
      <c r="D140" s="213"/>
    </row>
    <row r="141" spans="2:4" ht="21.75" customHeight="1">
      <c r="B141" s="27" t="s">
        <v>382</v>
      </c>
      <c r="C141" s="107">
        <v>940</v>
      </c>
      <c r="D141" s="213">
        <v>-50000</v>
      </c>
    </row>
    <row r="142" spans="2:4" ht="21.75" customHeight="1">
      <c r="B142" s="27" t="s">
        <v>383</v>
      </c>
      <c r="C142" s="107">
        <v>960</v>
      </c>
      <c r="D142" s="213"/>
    </row>
    <row r="143" spans="2:4" ht="21.75" customHeight="1">
      <c r="B143" s="27" t="s">
        <v>384</v>
      </c>
      <c r="C143" s="107">
        <v>970</v>
      </c>
      <c r="D143" s="213"/>
    </row>
    <row r="144" spans="2:4" ht="21.75" customHeight="1">
      <c r="B144" s="27" t="s">
        <v>385</v>
      </c>
      <c r="C144" s="107">
        <v>990</v>
      </c>
      <c r="D144" s="213"/>
    </row>
    <row r="145" spans="2:4" ht="21.75" customHeight="1" thickBot="1">
      <c r="B145" s="27" t="s">
        <v>386</v>
      </c>
      <c r="C145" s="109">
        <v>9700</v>
      </c>
      <c r="D145" s="310">
        <f>ROUND(SUM(D139:D144),2)</f>
        <v>-50000</v>
      </c>
    </row>
    <row r="146" spans="2:4" ht="21.75" customHeight="1">
      <c r="B146" s="75"/>
      <c r="C146" s="108"/>
      <c r="D146" s="323"/>
    </row>
    <row r="147" spans="2:4" ht="21.75" customHeight="1" thickBot="1">
      <c r="B147" s="16" t="s">
        <v>221</v>
      </c>
      <c r="C147" s="109"/>
      <c r="D147" s="310">
        <f>ROUND(SUM(D127:D129)+D137+D145,2)</f>
        <v>371089.12</v>
      </c>
    </row>
    <row r="148" spans="2:4" ht="21.75" customHeight="1">
      <c r="B148" s="75"/>
      <c r="C148" s="108"/>
      <c r="D148" s="323"/>
    </row>
    <row r="149" spans="2:4" ht="21.75" customHeight="1" thickBot="1">
      <c r="B149" s="16" t="s">
        <v>220</v>
      </c>
      <c r="C149" s="109"/>
      <c r="D149" s="336">
        <f>ROUND(K115+D147,2)</f>
        <v>5337.55</v>
      </c>
    </row>
    <row r="150" spans="2:4" ht="21.75" customHeight="1" thickTop="1">
      <c r="B150" s="106" t="s">
        <v>532</v>
      </c>
      <c r="C150" s="107">
        <v>2800</v>
      </c>
      <c r="D150" s="213">
        <v>1368807.79</v>
      </c>
    </row>
    <row r="151" spans="2:4" ht="21.75" customHeight="1">
      <c r="B151" s="137" t="s">
        <v>44</v>
      </c>
      <c r="C151" s="108">
        <v>2891</v>
      </c>
      <c r="D151" s="410"/>
    </row>
    <row r="152" spans="2:4" ht="21.75" customHeight="1">
      <c r="B152" s="163" t="s">
        <v>546</v>
      </c>
      <c r="C152" s="300"/>
      <c r="D152" s="379"/>
    </row>
    <row r="153" spans="2:4" ht="21.75" customHeight="1">
      <c r="B153" s="100" t="s">
        <v>548</v>
      </c>
      <c r="C153" s="412">
        <v>2710</v>
      </c>
      <c r="D153" s="133">
        <v>51916.72</v>
      </c>
    </row>
    <row r="154" spans="2:4" ht="21.75" customHeight="1">
      <c r="B154" s="27" t="s">
        <v>549</v>
      </c>
      <c r="C154" s="107">
        <v>2720</v>
      </c>
      <c r="D154" s="213">
        <v>117675.57</v>
      </c>
    </row>
    <row r="155" spans="2:4" ht="21.75" customHeight="1">
      <c r="B155" s="27" t="s">
        <v>550</v>
      </c>
      <c r="C155" s="107">
        <v>2730</v>
      </c>
      <c r="D155" s="213"/>
    </row>
    <row r="156" spans="2:4" ht="21.75" customHeight="1">
      <c r="B156" s="27" t="s">
        <v>551</v>
      </c>
      <c r="C156" s="107">
        <v>2740</v>
      </c>
      <c r="D156" s="213">
        <v>400000</v>
      </c>
    </row>
    <row r="157" spans="2:4" ht="21.75" customHeight="1" thickBot="1">
      <c r="B157" s="27" t="s">
        <v>552</v>
      </c>
      <c r="C157" s="107">
        <v>2750</v>
      </c>
      <c r="D157" s="413">
        <v>804553.05</v>
      </c>
    </row>
    <row r="158" spans="2:4" ht="21.75" customHeight="1">
      <c r="B158" s="29" t="s">
        <v>547</v>
      </c>
      <c r="C158" s="90">
        <v>2700</v>
      </c>
      <c r="D158" s="365">
        <f>ROUND(SUM(D153:D157),2)</f>
        <v>1374145.34</v>
      </c>
    </row>
    <row r="159" spans="2:4" ht="12.75">
      <c r="B159" s="33"/>
      <c r="C159" s="110"/>
      <c r="D159" s="13"/>
    </row>
    <row r="160" spans="2:4" ht="12.75">
      <c r="B160" s="35" t="s">
        <v>11</v>
      </c>
      <c r="D160" s="312"/>
    </row>
    <row r="163" spans="1:11" ht="12.75">
      <c r="A163" s="2" t="s">
        <v>218</v>
      </c>
      <c r="B163" s="23" t="str">
        <f>$B$1</f>
        <v>DISTRICT SCHOOL BOARD OF GULF COUNTY </v>
      </c>
      <c r="C163" s="5"/>
      <c r="E163" s="5"/>
      <c r="F163" s="5"/>
      <c r="G163" s="5"/>
      <c r="H163" s="5"/>
      <c r="I163" s="5"/>
      <c r="J163" s="5"/>
      <c r="K163" s="5"/>
    </row>
    <row r="164" spans="2:11" ht="12.75">
      <c r="B164" s="49" t="s">
        <v>515</v>
      </c>
      <c r="C164" s="5"/>
      <c r="E164" s="5"/>
      <c r="F164" s="111"/>
      <c r="G164" s="5"/>
      <c r="H164" s="5"/>
      <c r="I164" s="5"/>
      <c r="J164" s="5"/>
      <c r="K164" s="5"/>
    </row>
    <row r="165" spans="2:11" ht="12.75">
      <c r="B165" s="49" t="s">
        <v>38</v>
      </c>
      <c r="C165" s="5"/>
      <c r="D165" s="112" t="s">
        <v>238</v>
      </c>
      <c r="E165" s="5"/>
      <c r="F165" s="5"/>
      <c r="G165" s="5"/>
      <c r="H165" s="5"/>
      <c r="I165" s="5"/>
      <c r="J165" s="5"/>
      <c r="K165" s="5"/>
    </row>
    <row r="166" spans="2:11" ht="12.75">
      <c r="B166" s="49" t="s">
        <v>592</v>
      </c>
      <c r="C166" s="5"/>
      <c r="D166" s="48" t="s">
        <v>39</v>
      </c>
      <c r="E166" s="5"/>
      <c r="F166" s="5"/>
      <c r="G166" s="5"/>
      <c r="H166" s="5"/>
      <c r="I166" s="5"/>
      <c r="J166" s="5"/>
      <c r="K166" s="5"/>
    </row>
    <row r="167" spans="2:11" ht="12.75">
      <c r="B167" s="50" t="str">
        <f>+B4</f>
        <v>For the Fiscal Year Ended June 30, 2011</v>
      </c>
      <c r="C167" s="5"/>
      <c r="D167" s="113" t="s">
        <v>40</v>
      </c>
      <c r="E167" s="5"/>
      <c r="F167" s="5"/>
      <c r="G167" s="5"/>
      <c r="H167" s="5"/>
      <c r="I167" s="5"/>
      <c r="J167" s="5"/>
      <c r="K167" s="5"/>
    </row>
    <row r="168" spans="2:11" ht="18.75" customHeight="1">
      <c r="B168" s="51"/>
      <c r="C168" s="52" t="s">
        <v>4</v>
      </c>
      <c r="D168" s="337"/>
      <c r="E168" s="5"/>
      <c r="F168" s="5"/>
      <c r="G168" s="5"/>
      <c r="H168" s="5"/>
      <c r="I168" s="5"/>
      <c r="J168" s="5"/>
      <c r="K168" s="5"/>
    </row>
    <row r="169" spans="2:11" ht="18.75" customHeight="1">
      <c r="B169" s="55"/>
      <c r="C169" s="114" t="s">
        <v>6</v>
      </c>
      <c r="D169" s="314"/>
      <c r="E169" s="5"/>
      <c r="F169" s="5"/>
      <c r="G169" s="5"/>
      <c r="H169" s="5"/>
      <c r="I169" s="5"/>
      <c r="J169" s="5"/>
      <c r="K169" s="5"/>
    </row>
    <row r="170" spans="2:11" ht="18.75" customHeight="1">
      <c r="B170" s="57" t="s">
        <v>7</v>
      </c>
      <c r="C170" s="115"/>
      <c r="D170" s="338"/>
      <c r="E170" s="5"/>
      <c r="F170" s="5"/>
      <c r="G170" s="5"/>
      <c r="H170" s="5"/>
      <c r="I170" s="5"/>
      <c r="J170" s="5"/>
      <c r="K170" s="5"/>
    </row>
    <row r="171" spans="2:11" ht="18.75" customHeight="1">
      <c r="B171" s="17" t="s">
        <v>273</v>
      </c>
      <c r="C171" s="63"/>
      <c r="D171" s="338"/>
      <c r="E171" s="5"/>
      <c r="F171" s="5"/>
      <c r="G171" s="5"/>
      <c r="H171" s="5"/>
      <c r="I171" s="5"/>
      <c r="J171" s="5"/>
      <c r="K171" s="5"/>
    </row>
    <row r="172" spans="2:11" ht="18.75" customHeight="1">
      <c r="B172" s="117" t="s">
        <v>387</v>
      </c>
      <c r="C172" s="6">
        <v>3261</v>
      </c>
      <c r="D172" s="213">
        <v>341897.48</v>
      </c>
      <c r="E172" s="5"/>
      <c r="F172" s="5"/>
      <c r="G172" s="5"/>
      <c r="H172" s="5"/>
      <c r="I172" s="5"/>
      <c r="J172" s="5"/>
      <c r="K172" s="5"/>
    </row>
    <row r="173" spans="2:11" ht="18.75" customHeight="1">
      <c r="B173" s="117" t="s">
        <v>388</v>
      </c>
      <c r="C173" s="6">
        <v>3262</v>
      </c>
      <c r="D173" s="213">
        <v>50612.04</v>
      </c>
      <c r="E173" s="5"/>
      <c r="F173" s="5"/>
      <c r="G173" s="5"/>
      <c r="H173" s="5"/>
      <c r="I173" s="5"/>
      <c r="J173" s="5"/>
      <c r="K173" s="5"/>
    </row>
    <row r="174" spans="2:11" ht="18.75" customHeight="1">
      <c r="B174" s="117" t="s">
        <v>389</v>
      </c>
      <c r="C174" s="6">
        <v>3263</v>
      </c>
      <c r="D174" s="213">
        <v>10110.62</v>
      </c>
      <c r="E174" s="5"/>
      <c r="F174" s="5"/>
      <c r="G174" s="5"/>
      <c r="H174" s="5"/>
      <c r="I174" s="5"/>
      <c r="J174" s="5"/>
      <c r="K174" s="5"/>
    </row>
    <row r="175" spans="2:11" ht="18.75" customHeight="1">
      <c r="B175" s="117" t="s">
        <v>390</v>
      </c>
      <c r="C175" s="6">
        <v>3264</v>
      </c>
      <c r="D175" s="213"/>
      <c r="E175" s="5"/>
      <c r="F175" s="5"/>
      <c r="G175" s="5"/>
      <c r="H175" s="5"/>
      <c r="I175" s="5"/>
      <c r="J175" s="5"/>
      <c r="K175" s="5"/>
    </row>
    <row r="176" spans="2:11" ht="18.75" customHeight="1">
      <c r="B176" s="117" t="s">
        <v>391</v>
      </c>
      <c r="C176" s="6">
        <v>3265</v>
      </c>
      <c r="D176" s="213">
        <v>16070.54</v>
      </c>
      <c r="E176" s="5"/>
      <c r="F176" s="5"/>
      <c r="G176" s="5"/>
      <c r="H176" s="5"/>
      <c r="I176" s="5"/>
      <c r="J176" s="5"/>
      <c r="K176" s="5"/>
    </row>
    <row r="177" spans="2:11" ht="18.75" customHeight="1">
      <c r="B177" s="117" t="s">
        <v>392</v>
      </c>
      <c r="C177" s="6">
        <v>3266</v>
      </c>
      <c r="D177" s="213"/>
      <c r="E177" s="5"/>
      <c r="F177" s="5"/>
      <c r="G177" s="5"/>
      <c r="H177" s="5"/>
      <c r="I177" s="5"/>
      <c r="J177" s="5"/>
      <c r="K177" s="5"/>
    </row>
    <row r="178" spans="2:11" ht="18.75" customHeight="1">
      <c r="B178" s="117" t="s">
        <v>542</v>
      </c>
      <c r="C178" s="6">
        <v>3267</v>
      </c>
      <c r="D178" s="213"/>
      <c r="E178" s="5"/>
      <c r="F178" s="5"/>
      <c r="G178" s="5"/>
      <c r="H178" s="5"/>
      <c r="I178" s="5"/>
      <c r="J178" s="5"/>
      <c r="K178" s="5"/>
    </row>
    <row r="179" spans="2:11" ht="18.75" customHeight="1">
      <c r="B179" s="117" t="s">
        <v>393</v>
      </c>
      <c r="C179" s="6">
        <v>3268</v>
      </c>
      <c r="D179" s="213"/>
      <c r="E179" s="5"/>
      <c r="F179" s="5"/>
      <c r="G179" s="5"/>
      <c r="H179" s="5"/>
      <c r="I179" s="5"/>
      <c r="J179" s="5"/>
      <c r="K179" s="5"/>
    </row>
    <row r="180" spans="2:11" ht="18.75" customHeight="1">
      <c r="B180" s="117" t="s">
        <v>394</v>
      </c>
      <c r="C180" s="6">
        <v>3269</v>
      </c>
      <c r="D180" s="213"/>
      <c r="E180" s="5"/>
      <c r="F180" s="5"/>
      <c r="G180" s="5"/>
      <c r="H180" s="5"/>
      <c r="I180" s="5"/>
      <c r="J180" s="5"/>
      <c r="K180" s="5"/>
    </row>
    <row r="181" spans="2:11" ht="18.75" customHeight="1">
      <c r="B181" s="117" t="s">
        <v>304</v>
      </c>
      <c r="C181" s="6">
        <v>3280</v>
      </c>
      <c r="D181" s="213"/>
      <c r="E181" s="5"/>
      <c r="F181" s="5"/>
      <c r="G181" s="5"/>
      <c r="H181" s="5"/>
      <c r="I181" s="5"/>
      <c r="J181" s="5"/>
      <c r="K181" s="5"/>
    </row>
    <row r="182" spans="2:11" ht="18.75" customHeight="1">
      <c r="B182" s="117" t="s">
        <v>154</v>
      </c>
      <c r="C182" s="6">
        <v>3299</v>
      </c>
      <c r="D182" s="213"/>
      <c r="E182" s="5"/>
      <c r="F182" s="5"/>
      <c r="G182" s="5"/>
      <c r="H182" s="5"/>
      <c r="I182" s="5"/>
      <c r="J182" s="5"/>
      <c r="K182" s="5"/>
    </row>
    <row r="183" spans="2:11" ht="18.75" customHeight="1" thickBot="1">
      <c r="B183" s="117" t="s">
        <v>305</v>
      </c>
      <c r="C183" s="62">
        <v>3200</v>
      </c>
      <c r="D183" s="310">
        <f>ROUND(SUM(D172:D182),2)</f>
        <v>418690.68</v>
      </c>
      <c r="E183" s="118"/>
      <c r="F183" s="5"/>
      <c r="G183" s="5"/>
      <c r="H183" s="5"/>
      <c r="I183" s="5"/>
      <c r="J183" s="5"/>
      <c r="K183" s="5"/>
    </row>
    <row r="184" spans="2:11" ht="18.75" customHeight="1">
      <c r="B184" s="17" t="s">
        <v>9</v>
      </c>
      <c r="C184" s="63"/>
      <c r="D184" s="339"/>
      <c r="E184" s="5"/>
      <c r="F184" s="5"/>
      <c r="G184" s="5"/>
      <c r="H184" s="5"/>
      <c r="I184" s="5"/>
      <c r="J184" s="5"/>
      <c r="K184" s="5"/>
    </row>
    <row r="185" spans="2:11" ht="18.75" customHeight="1">
      <c r="B185" s="117" t="s">
        <v>395</v>
      </c>
      <c r="C185" s="6">
        <v>3337</v>
      </c>
      <c r="D185" s="340">
        <v>3606</v>
      </c>
      <c r="E185" s="5"/>
      <c r="F185" s="5"/>
      <c r="G185" s="5"/>
      <c r="H185" s="5"/>
      <c r="I185" s="5"/>
      <c r="J185" s="5"/>
      <c r="K185" s="5"/>
    </row>
    <row r="186" spans="2:11" ht="18.75" customHeight="1">
      <c r="B186" s="117" t="s">
        <v>396</v>
      </c>
      <c r="C186" s="6">
        <v>3338</v>
      </c>
      <c r="D186" s="340">
        <v>4737</v>
      </c>
      <c r="E186" s="5"/>
      <c r="F186" s="5"/>
      <c r="G186" s="5"/>
      <c r="H186" s="5"/>
      <c r="I186" s="5"/>
      <c r="J186" s="5"/>
      <c r="K186" s="5"/>
    </row>
    <row r="187" spans="2:11" ht="18.75" customHeight="1">
      <c r="B187" s="117" t="s">
        <v>397</v>
      </c>
      <c r="C187" s="6">
        <v>3399</v>
      </c>
      <c r="D187" s="340">
        <v>260</v>
      </c>
      <c r="E187" s="5"/>
      <c r="F187" s="5"/>
      <c r="G187" s="5"/>
      <c r="H187" s="5"/>
      <c r="I187" s="5"/>
      <c r="J187" s="5"/>
      <c r="K187" s="5"/>
    </row>
    <row r="188" spans="2:11" ht="18.75" customHeight="1" thickBot="1">
      <c r="B188" s="117" t="s">
        <v>324</v>
      </c>
      <c r="C188" s="62">
        <v>3300</v>
      </c>
      <c r="D188" s="310">
        <f>ROUND(SUM(D185:D187),2)</f>
        <v>8603</v>
      </c>
      <c r="E188" s="118"/>
      <c r="F188" s="5"/>
      <c r="G188" s="5"/>
      <c r="H188" s="5"/>
      <c r="I188" s="5"/>
      <c r="J188" s="5"/>
      <c r="K188" s="5"/>
    </row>
    <row r="189" spans="2:11" ht="18.75" customHeight="1">
      <c r="B189" s="17" t="s">
        <v>10</v>
      </c>
      <c r="C189" s="63"/>
      <c r="D189" s="339"/>
      <c r="E189" s="5"/>
      <c r="F189" s="5"/>
      <c r="G189" s="5"/>
      <c r="H189" s="5"/>
      <c r="I189" s="5"/>
      <c r="J189" s="5"/>
      <c r="K189" s="5"/>
    </row>
    <row r="190" spans="2:11" ht="18.75" customHeight="1">
      <c r="B190" s="117" t="s">
        <v>61</v>
      </c>
      <c r="C190" s="6">
        <v>3431</v>
      </c>
      <c r="D190" s="340">
        <v>85.31</v>
      </c>
      <c r="E190" s="5"/>
      <c r="F190" s="5"/>
      <c r="G190" s="5"/>
      <c r="H190" s="5"/>
      <c r="I190" s="5"/>
      <c r="J190" s="5"/>
      <c r="K190" s="5"/>
    </row>
    <row r="191" spans="2:11" ht="18.75" customHeight="1">
      <c r="B191" s="117" t="s">
        <v>156</v>
      </c>
      <c r="C191" s="6">
        <v>3432</v>
      </c>
      <c r="D191" s="340"/>
      <c r="E191" s="5"/>
      <c r="F191" s="5"/>
      <c r="G191" s="5"/>
      <c r="H191" s="5"/>
      <c r="I191" s="5"/>
      <c r="J191" s="5"/>
      <c r="K191" s="5"/>
    </row>
    <row r="192" spans="2:11" ht="18.75" customHeight="1">
      <c r="B192" s="117" t="s">
        <v>230</v>
      </c>
      <c r="C192" s="6">
        <v>3433</v>
      </c>
      <c r="D192" s="340"/>
      <c r="E192" s="5"/>
      <c r="F192" s="5"/>
      <c r="G192" s="5"/>
      <c r="H192" s="5"/>
      <c r="I192" s="5"/>
      <c r="J192" s="5"/>
      <c r="K192" s="5"/>
    </row>
    <row r="193" spans="2:11" ht="18.75" customHeight="1">
      <c r="B193" s="117" t="s">
        <v>114</v>
      </c>
      <c r="C193" s="6">
        <v>3440</v>
      </c>
      <c r="D193" s="340"/>
      <c r="E193" s="5"/>
      <c r="F193" s="5"/>
      <c r="G193" s="5"/>
      <c r="H193" s="5"/>
      <c r="I193" s="5"/>
      <c r="J193" s="5"/>
      <c r="K193" s="5"/>
    </row>
    <row r="194" spans="2:11" ht="18.75" customHeight="1">
      <c r="B194" s="117" t="s">
        <v>398</v>
      </c>
      <c r="C194" s="6">
        <v>3451</v>
      </c>
      <c r="D194" s="340">
        <v>194863.14</v>
      </c>
      <c r="E194" s="5"/>
      <c r="F194" s="5"/>
      <c r="G194" s="5"/>
      <c r="H194" s="5"/>
      <c r="I194" s="5"/>
      <c r="J194" s="5"/>
      <c r="K194" s="5"/>
    </row>
    <row r="195" spans="2:11" ht="18.75" customHeight="1">
      <c r="B195" s="117" t="s">
        <v>399</v>
      </c>
      <c r="C195" s="6">
        <v>3452</v>
      </c>
      <c r="D195" s="340">
        <v>60184.24</v>
      </c>
      <c r="E195" s="5"/>
      <c r="F195" s="5"/>
      <c r="G195" s="5"/>
      <c r="H195" s="5"/>
      <c r="I195" s="5"/>
      <c r="J195" s="5"/>
      <c r="K195" s="5"/>
    </row>
    <row r="196" spans="2:11" ht="18.75" customHeight="1">
      <c r="B196" s="117" t="s">
        <v>400</v>
      </c>
      <c r="C196" s="6">
        <v>3453</v>
      </c>
      <c r="D196" s="340">
        <v>20717.5</v>
      </c>
      <c r="E196" s="5"/>
      <c r="F196" s="5"/>
      <c r="G196" s="5"/>
      <c r="H196" s="5"/>
      <c r="I196" s="5"/>
      <c r="J196" s="5"/>
      <c r="K196" s="5"/>
    </row>
    <row r="197" spans="2:11" ht="18.75" customHeight="1">
      <c r="B197" s="117" t="s">
        <v>401</v>
      </c>
      <c r="C197" s="6">
        <v>3454</v>
      </c>
      <c r="D197" s="340">
        <v>67764.16</v>
      </c>
      <c r="E197" s="5"/>
      <c r="F197" s="5"/>
      <c r="G197" s="5"/>
      <c r="H197" s="5"/>
      <c r="I197" s="5"/>
      <c r="J197" s="5"/>
      <c r="K197" s="5"/>
    </row>
    <row r="198" spans="2:11" ht="18.75" customHeight="1">
      <c r="B198" s="117" t="s">
        <v>402</v>
      </c>
      <c r="C198" s="6">
        <v>3455</v>
      </c>
      <c r="D198" s="340"/>
      <c r="E198" s="5"/>
      <c r="F198" s="5"/>
      <c r="G198" s="5"/>
      <c r="H198" s="5"/>
      <c r="I198" s="5"/>
      <c r="J198" s="5"/>
      <c r="K198" s="5"/>
    </row>
    <row r="199" spans="2:11" ht="18.75" customHeight="1">
      <c r="B199" s="117" t="s">
        <v>403</v>
      </c>
      <c r="C199" s="6">
        <v>3456</v>
      </c>
      <c r="D199" s="340"/>
      <c r="E199" s="5"/>
      <c r="F199" s="5"/>
      <c r="G199" s="5"/>
      <c r="H199" s="5"/>
      <c r="I199" s="5"/>
      <c r="J199" s="5"/>
      <c r="K199" s="5"/>
    </row>
    <row r="200" spans="2:11" ht="18.75" customHeight="1">
      <c r="B200" s="117" t="s">
        <v>262</v>
      </c>
      <c r="C200" s="6">
        <v>3495</v>
      </c>
      <c r="D200" s="340">
        <v>19518.49</v>
      </c>
      <c r="E200" s="5"/>
      <c r="F200" s="5"/>
      <c r="G200" s="5"/>
      <c r="H200" s="5"/>
      <c r="I200" s="5"/>
      <c r="J200" s="5"/>
      <c r="K200" s="5"/>
    </row>
    <row r="201" spans="2:11" ht="18.75" customHeight="1">
      <c r="B201" s="117" t="s">
        <v>346</v>
      </c>
      <c r="C201" s="6">
        <v>3497</v>
      </c>
      <c r="D201" s="316"/>
      <c r="E201" s="5"/>
      <c r="F201" s="5"/>
      <c r="G201" s="5"/>
      <c r="H201" s="5"/>
      <c r="I201" s="5"/>
      <c r="J201" s="5"/>
      <c r="K201" s="5"/>
    </row>
    <row r="202" spans="2:11" ht="18.75" customHeight="1" thickBot="1">
      <c r="B202" s="117" t="s">
        <v>349</v>
      </c>
      <c r="C202" s="62">
        <v>3400</v>
      </c>
      <c r="D202" s="310">
        <f>ROUND(SUM(D190:D201),2)</f>
        <v>363132.84</v>
      </c>
      <c r="E202" s="118"/>
      <c r="F202" s="5"/>
      <c r="G202" s="5"/>
      <c r="H202" s="5"/>
      <c r="I202" s="5"/>
      <c r="J202" s="5"/>
      <c r="K202" s="5"/>
    </row>
    <row r="203" spans="2:11" ht="18.75" customHeight="1" thickBot="1">
      <c r="B203" s="119" t="s">
        <v>350</v>
      </c>
      <c r="C203" s="62">
        <v>3000</v>
      </c>
      <c r="D203" s="313">
        <f>ROUND(D183+D188+D202,2)</f>
        <v>790426.52</v>
      </c>
      <c r="E203" s="118"/>
      <c r="F203" s="5"/>
      <c r="G203" s="5"/>
      <c r="H203" s="5"/>
      <c r="I203" s="5"/>
      <c r="J203" s="5"/>
      <c r="K203" s="5"/>
    </row>
    <row r="204" spans="2:11" ht="12.75">
      <c r="B204" s="50"/>
      <c r="C204" s="5"/>
      <c r="D204" s="5"/>
      <c r="E204" s="5"/>
      <c r="F204" s="5"/>
      <c r="G204" s="5"/>
      <c r="H204" s="5"/>
      <c r="I204" s="5"/>
      <c r="J204" s="5"/>
      <c r="K204" s="5"/>
    </row>
    <row r="205" spans="2:11" ht="12.75">
      <c r="B205" s="50" t="s">
        <v>41</v>
      </c>
      <c r="C205" s="5"/>
      <c r="D205" s="5"/>
      <c r="E205" s="5"/>
      <c r="F205" s="5"/>
      <c r="G205" s="5"/>
      <c r="H205" s="5"/>
      <c r="I205" s="5"/>
      <c r="J205" s="5"/>
      <c r="K205" s="5"/>
    </row>
    <row r="206" spans="2:11" ht="12.75">
      <c r="B206" s="5"/>
      <c r="C206" s="5"/>
      <c r="D206" s="5"/>
      <c r="E206" s="5"/>
      <c r="F206" s="5"/>
      <c r="G206" s="5"/>
      <c r="H206" s="5"/>
      <c r="I206" s="5"/>
      <c r="J206" s="5"/>
      <c r="K206" s="5"/>
    </row>
    <row r="207" spans="2:11" ht="12.75">
      <c r="B207" s="5"/>
      <c r="C207" s="5"/>
      <c r="D207" s="5"/>
      <c r="E207" s="5"/>
      <c r="F207" s="5"/>
      <c r="G207" s="5"/>
      <c r="H207" s="5"/>
      <c r="I207" s="5"/>
      <c r="J207" s="5"/>
      <c r="K207" s="5"/>
    </row>
    <row r="208" spans="1:11" ht="12.75">
      <c r="A208" s="2" t="s">
        <v>146</v>
      </c>
      <c r="B208" s="23" t="str">
        <f>$B$1</f>
        <v>DISTRICT SCHOOL BOARD OF GULF COUNTY </v>
      </c>
      <c r="C208" s="5"/>
      <c r="E208" s="5"/>
      <c r="F208" s="5"/>
      <c r="G208" s="5"/>
      <c r="H208" s="5"/>
      <c r="I208" s="5"/>
      <c r="J208" s="5"/>
      <c r="K208" s="5"/>
    </row>
    <row r="209" spans="2:11" ht="12.75">
      <c r="B209" s="49" t="s">
        <v>518</v>
      </c>
      <c r="C209" s="5"/>
      <c r="E209" s="5"/>
      <c r="F209" s="5"/>
      <c r="G209" s="5"/>
      <c r="H209" s="5"/>
      <c r="I209" s="5"/>
      <c r="J209" s="5"/>
      <c r="K209" s="5"/>
    </row>
    <row r="210" spans="2:11" ht="12.75">
      <c r="B210" s="49" t="s">
        <v>38</v>
      </c>
      <c r="C210" s="5"/>
      <c r="D210" s="112" t="s">
        <v>238</v>
      </c>
      <c r="E210" s="5"/>
      <c r="F210" s="5"/>
      <c r="G210" s="5"/>
      <c r="H210" s="5"/>
      <c r="I210" s="5"/>
      <c r="J210" s="5"/>
      <c r="K210" s="5"/>
    </row>
    <row r="211" spans="2:11" ht="12.75">
      <c r="B211" s="49" t="s">
        <v>594</v>
      </c>
      <c r="C211" s="5"/>
      <c r="D211" s="48" t="s">
        <v>42</v>
      </c>
      <c r="E211" s="5"/>
      <c r="F211" s="5"/>
      <c r="G211" s="5"/>
      <c r="H211" s="5"/>
      <c r="I211" s="5"/>
      <c r="J211" s="5"/>
      <c r="K211" s="5"/>
    </row>
    <row r="212" spans="2:11" ht="12.75">
      <c r="B212" s="50" t="str">
        <f>+B4</f>
        <v>For the Fiscal Year Ended June 30, 2011</v>
      </c>
      <c r="C212" s="5"/>
      <c r="D212" s="113" t="s">
        <v>40</v>
      </c>
      <c r="E212" s="5"/>
      <c r="F212" s="5"/>
      <c r="G212" s="5"/>
      <c r="H212" s="5"/>
      <c r="I212" s="5"/>
      <c r="J212" s="5"/>
      <c r="K212" s="5"/>
    </row>
    <row r="213" spans="2:11" ht="18.75" customHeight="1">
      <c r="B213" s="51"/>
      <c r="C213" s="52" t="s">
        <v>4</v>
      </c>
      <c r="D213" s="337"/>
      <c r="E213" s="5"/>
      <c r="F213" s="5"/>
      <c r="G213" s="5"/>
      <c r="H213" s="5"/>
      <c r="I213" s="5"/>
      <c r="J213" s="5"/>
      <c r="K213" s="5"/>
    </row>
    <row r="214" spans="2:11" ht="18.75" customHeight="1">
      <c r="B214" s="55"/>
      <c r="C214" s="114" t="s">
        <v>6</v>
      </c>
      <c r="D214" s="314"/>
      <c r="E214" s="5"/>
      <c r="F214" s="5"/>
      <c r="G214" s="5"/>
      <c r="H214" s="5"/>
      <c r="I214" s="5"/>
      <c r="J214" s="5"/>
      <c r="K214" s="5"/>
    </row>
    <row r="215" spans="2:11" ht="18.75" customHeight="1">
      <c r="B215" s="120" t="s">
        <v>265</v>
      </c>
      <c r="C215" s="121"/>
      <c r="D215" s="338"/>
      <c r="E215" s="5"/>
      <c r="F215" s="5"/>
      <c r="G215" s="5"/>
      <c r="H215" s="5"/>
      <c r="I215" s="5"/>
      <c r="J215" s="5"/>
      <c r="K215" s="5"/>
    </row>
    <row r="216" spans="2:11" ht="18.75" customHeight="1">
      <c r="B216" s="122" t="s">
        <v>19</v>
      </c>
      <c r="C216" s="123">
        <v>100</v>
      </c>
      <c r="D216" s="142">
        <v>305294.87</v>
      </c>
      <c r="E216" s="5"/>
      <c r="F216" s="5"/>
      <c r="G216" s="5"/>
      <c r="H216" s="5"/>
      <c r="I216" s="5"/>
      <c r="J216" s="5"/>
      <c r="K216" s="5"/>
    </row>
    <row r="217" spans="2:11" ht="18.75" customHeight="1">
      <c r="B217" s="122" t="s">
        <v>108</v>
      </c>
      <c r="C217" s="123">
        <v>200</v>
      </c>
      <c r="D217" s="142">
        <v>136942.74</v>
      </c>
      <c r="E217" s="5"/>
      <c r="F217" s="118"/>
      <c r="G217" s="5"/>
      <c r="H217" s="5"/>
      <c r="I217" s="5"/>
      <c r="J217" s="5"/>
      <c r="K217" s="5"/>
    </row>
    <row r="218" spans="2:11" ht="18.75" customHeight="1">
      <c r="B218" s="122" t="s">
        <v>109</v>
      </c>
      <c r="C218" s="123">
        <v>300</v>
      </c>
      <c r="D218" s="142">
        <v>880</v>
      </c>
      <c r="E218" s="5"/>
      <c r="F218" s="118"/>
      <c r="G218" s="5"/>
      <c r="H218" s="5"/>
      <c r="I218" s="5"/>
      <c r="J218" s="5"/>
      <c r="K218" s="5"/>
    </row>
    <row r="219" spans="2:11" ht="18.75" customHeight="1">
      <c r="B219" s="122" t="s">
        <v>110</v>
      </c>
      <c r="C219" s="123">
        <v>400</v>
      </c>
      <c r="D219" s="142"/>
      <c r="E219" s="5"/>
      <c r="F219" s="118"/>
      <c r="G219" s="5"/>
      <c r="H219" s="5"/>
      <c r="I219" s="5"/>
      <c r="J219" s="5"/>
      <c r="K219" s="5"/>
    </row>
    <row r="220" spans="2:11" ht="18.75" customHeight="1">
      <c r="B220" s="122" t="s">
        <v>111</v>
      </c>
      <c r="C220" s="123">
        <v>500</v>
      </c>
      <c r="D220" s="142">
        <v>400094.68</v>
      </c>
      <c r="E220" s="5"/>
      <c r="F220" s="118"/>
      <c r="G220" s="5"/>
      <c r="H220" s="5"/>
      <c r="I220" s="5"/>
      <c r="J220" s="5"/>
      <c r="K220" s="5"/>
    </row>
    <row r="221" spans="2:11" ht="18.75" customHeight="1">
      <c r="B221" s="122" t="s">
        <v>404</v>
      </c>
      <c r="C221" s="123">
        <v>600</v>
      </c>
      <c r="D221" s="142"/>
      <c r="E221" s="5"/>
      <c r="F221" s="118"/>
      <c r="G221" s="5"/>
      <c r="H221" s="5"/>
      <c r="I221" s="5"/>
      <c r="J221" s="5"/>
      <c r="K221" s="5"/>
    </row>
    <row r="222" spans="2:11" ht="18.75" customHeight="1">
      <c r="B222" s="122" t="s">
        <v>112</v>
      </c>
      <c r="C222" s="123">
        <v>700</v>
      </c>
      <c r="D222" s="142">
        <v>10501.64</v>
      </c>
      <c r="E222" s="5"/>
      <c r="F222" s="118"/>
      <c r="G222" s="5"/>
      <c r="H222" s="5"/>
      <c r="I222" s="5"/>
      <c r="J222" s="5"/>
      <c r="K222" s="5"/>
    </row>
    <row r="223" spans="2:11" ht="18.75" customHeight="1">
      <c r="B223" s="122" t="s">
        <v>405</v>
      </c>
      <c r="C223" s="123">
        <v>600</v>
      </c>
      <c r="D223" s="142"/>
      <c r="E223" s="111">
        <v>9300</v>
      </c>
      <c r="F223" s="124" t="s">
        <v>428</v>
      </c>
      <c r="G223" s="5"/>
      <c r="H223" s="5"/>
      <c r="I223" s="5"/>
      <c r="J223" s="5"/>
      <c r="K223" s="5"/>
    </row>
    <row r="224" spans="2:11" ht="18.75" customHeight="1" thickBot="1">
      <c r="B224" s="125" t="s">
        <v>372</v>
      </c>
      <c r="C224" s="126"/>
      <c r="D224" s="313">
        <f>ROUND(SUM(D216:D223),2)</f>
        <v>853713.93</v>
      </c>
      <c r="E224" s="5"/>
      <c r="F224" s="5"/>
      <c r="G224" s="5"/>
      <c r="H224" s="5"/>
      <c r="I224" s="5"/>
      <c r="J224" s="5"/>
      <c r="K224" s="5"/>
    </row>
    <row r="225" spans="2:11" ht="18.75" customHeight="1" thickBot="1">
      <c r="B225" s="119" t="s">
        <v>30</v>
      </c>
      <c r="C225" s="62"/>
      <c r="D225" s="342">
        <f>ROUND(D203-D224,2)</f>
        <v>-63287.41</v>
      </c>
      <c r="E225" s="5"/>
      <c r="F225" s="5"/>
      <c r="G225" s="5"/>
      <c r="H225" s="5"/>
      <c r="I225" s="5"/>
      <c r="J225" s="5"/>
      <c r="K225" s="5"/>
    </row>
    <row r="226" spans="2:11" ht="18.75" customHeight="1" thickTop="1">
      <c r="B226" s="57" t="s">
        <v>34</v>
      </c>
      <c r="C226" s="63"/>
      <c r="D226" s="339"/>
      <c r="E226" s="5"/>
      <c r="F226" s="118"/>
      <c r="G226" s="5"/>
      <c r="H226" s="5"/>
      <c r="I226" s="5"/>
      <c r="J226" s="5"/>
      <c r="K226" s="5"/>
    </row>
    <row r="227" spans="2:11" ht="18.75" customHeight="1">
      <c r="B227" s="55" t="s">
        <v>43</v>
      </c>
      <c r="C227" s="6">
        <v>3720</v>
      </c>
      <c r="D227" s="315"/>
      <c r="E227" s="5"/>
      <c r="F227" s="118"/>
      <c r="G227" s="5"/>
      <c r="H227" s="5"/>
      <c r="I227" s="5"/>
      <c r="J227" s="5"/>
      <c r="K227" s="5"/>
    </row>
    <row r="228" spans="2:11" ht="18.75" customHeight="1">
      <c r="B228" s="55" t="s">
        <v>228</v>
      </c>
      <c r="C228" s="6">
        <v>3730</v>
      </c>
      <c r="D228" s="315"/>
      <c r="E228" s="5"/>
      <c r="F228" s="5"/>
      <c r="G228" s="5"/>
      <c r="H228" s="5"/>
      <c r="I228" s="5"/>
      <c r="J228" s="5"/>
      <c r="K228" s="5"/>
    </row>
    <row r="229" spans="2:11" ht="18.75" customHeight="1">
      <c r="B229" s="55" t="s">
        <v>35</v>
      </c>
      <c r="C229" s="6">
        <v>3740</v>
      </c>
      <c r="D229" s="315"/>
      <c r="E229" s="5"/>
      <c r="F229" s="5"/>
      <c r="G229" s="5"/>
      <c r="H229" s="5"/>
      <c r="I229" s="5"/>
      <c r="J229" s="5"/>
      <c r="K229" s="5"/>
    </row>
    <row r="230" spans="2:11" ht="18.75" customHeight="1">
      <c r="B230" s="17" t="s">
        <v>36</v>
      </c>
      <c r="C230" s="63"/>
      <c r="D230" s="339"/>
      <c r="E230" s="5"/>
      <c r="F230" s="118"/>
      <c r="G230" s="5"/>
      <c r="H230" s="5"/>
      <c r="I230" s="5"/>
      <c r="J230" s="5"/>
      <c r="K230" s="5"/>
    </row>
    <row r="231" spans="2:11" ht="18.75" customHeight="1">
      <c r="B231" s="117" t="s">
        <v>406</v>
      </c>
      <c r="C231" s="6">
        <v>3610</v>
      </c>
      <c r="D231" s="340">
        <v>50000</v>
      </c>
      <c r="E231" s="5"/>
      <c r="F231" s="118"/>
      <c r="G231" s="5"/>
      <c r="H231" s="5"/>
      <c r="I231" s="5"/>
      <c r="J231" s="5"/>
      <c r="K231" s="5"/>
    </row>
    <row r="232" spans="2:11" ht="18.75" customHeight="1">
      <c r="B232" s="117" t="s">
        <v>373</v>
      </c>
      <c r="C232" s="6">
        <v>3620</v>
      </c>
      <c r="D232" s="340"/>
      <c r="E232" s="5"/>
      <c r="F232" s="118"/>
      <c r="G232" s="5"/>
      <c r="H232" s="5"/>
      <c r="I232" s="5"/>
      <c r="J232" s="5"/>
      <c r="K232" s="5"/>
    </row>
    <row r="233" spans="2:11" ht="18.75" customHeight="1">
      <c r="B233" s="117" t="s">
        <v>374</v>
      </c>
      <c r="C233" s="6">
        <v>3630</v>
      </c>
      <c r="D233" s="340"/>
      <c r="E233" s="5"/>
      <c r="F233" s="118"/>
      <c r="G233" s="5"/>
      <c r="H233" s="5"/>
      <c r="I233" s="5"/>
      <c r="J233" s="5"/>
      <c r="K233" s="5"/>
    </row>
    <row r="234" spans="2:11" ht="18.75" customHeight="1">
      <c r="B234" s="117" t="s">
        <v>407</v>
      </c>
      <c r="C234" s="6">
        <v>3650</v>
      </c>
      <c r="D234" s="316"/>
      <c r="E234" s="5"/>
      <c r="F234" s="118"/>
      <c r="G234" s="5"/>
      <c r="H234" s="5"/>
      <c r="I234" s="5"/>
      <c r="J234" s="5"/>
      <c r="K234" s="5"/>
    </row>
    <row r="235" spans="2:11" ht="18.75" customHeight="1">
      <c r="B235" s="117" t="s">
        <v>376</v>
      </c>
      <c r="C235" s="6">
        <v>3660</v>
      </c>
      <c r="D235" s="316"/>
      <c r="E235" s="5"/>
      <c r="F235" s="118"/>
      <c r="G235" s="5"/>
      <c r="H235" s="5"/>
      <c r="I235" s="5"/>
      <c r="J235" s="5"/>
      <c r="K235" s="5"/>
    </row>
    <row r="236" spans="2:11" ht="18.75" customHeight="1">
      <c r="B236" s="117" t="s">
        <v>377</v>
      </c>
      <c r="C236" s="6">
        <v>3670</v>
      </c>
      <c r="D236" s="315"/>
      <c r="E236" s="5"/>
      <c r="F236" s="118"/>
      <c r="G236" s="5"/>
      <c r="H236" s="5"/>
      <c r="I236" s="5"/>
      <c r="J236" s="5"/>
      <c r="K236" s="5"/>
    </row>
    <row r="237" spans="2:11" ht="18.75" customHeight="1">
      <c r="B237" s="117" t="s">
        <v>378</v>
      </c>
      <c r="C237" s="6">
        <v>3690</v>
      </c>
      <c r="D237" s="315"/>
      <c r="E237" s="5"/>
      <c r="F237" s="118"/>
      <c r="G237" s="5"/>
      <c r="H237" s="5"/>
      <c r="I237" s="5"/>
      <c r="J237" s="5"/>
      <c r="K237" s="5"/>
    </row>
    <row r="238" spans="2:11" ht="18.75" customHeight="1" thickBot="1">
      <c r="B238" s="117" t="s">
        <v>379</v>
      </c>
      <c r="C238" s="62">
        <v>3600</v>
      </c>
      <c r="D238" s="313">
        <f>ROUND(SUM(D231:D237),2)</f>
        <v>50000</v>
      </c>
      <c r="E238" s="5"/>
      <c r="F238" s="118"/>
      <c r="G238" s="5"/>
      <c r="H238" s="5"/>
      <c r="I238" s="5"/>
      <c r="J238" s="5"/>
      <c r="K238" s="5"/>
    </row>
    <row r="239" spans="2:11" ht="18.75" customHeight="1">
      <c r="B239" s="17" t="s">
        <v>37</v>
      </c>
      <c r="C239" s="63"/>
      <c r="D239" s="339"/>
      <c r="E239" s="5"/>
      <c r="F239" s="5"/>
      <c r="G239" s="5"/>
      <c r="H239" s="5"/>
      <c r="I239" s="5"/>
      <c r="J239" s="5"/>
      <c r="K239" s="5"/>
    </row>
    <row r="240" spans="2:11" ht="18.75" customHeight="1">
      <c r="B240" s="117" t="s">
        <v>408</v>
      </c>
      <c r="C240" s="6">
        <v>910</v>
      </c>
      <c r="D240" s="340"/>
      <c r="E240" s="5"/>
      <c r="F240" s="118"/>
      <c r="G240" s="5"/>
      <c r="H240" s="5"/>
      <c r="I240" s="5"/>
      <c r="J240" s="5"/>
      <c r="K240" s="5"/>
    </row>
    <row r="241" spans="2:11" ht="18.75" customHeight="1">
      <c r="B241" s="117" t="s">
        <v>380</v>
      </c>
      <c r="C241" s="6">
        <v>920</v>
      </c>
      <c r="D241" s="340"/>
      <c r="E241" s="5"/>
      <c r="F241" s="118"/>
      <c r="G241" s="5"/>
      <c r="H241" s="5"/>
      <c r="I241" s="5"/>
      <c r="J241" s="5"/>
      <c r="K241" s="5"/>
    </row>
    <row r="242" spans="2:11" ht="18.75" customHeight="1">
      <c r="B242" s="117" t="s">
        <v>381</v>
      </c>
      <c r="C242" s="6">
        <v>930</v>
      </c>
      <c r="D242" s="340"/>
      <c r="E242" s="5"/>
      <c r="F242" s="118"/>
      <c r="G242" s="5"/>
      <c r="H242" s="5"/>
      <c r="I242" s="5"/>
      <c r="J242" s="5"/>
      <c r="K242" s="5"/>
    </row>
    <row r="243" spans="2:11" ht="18.75" customHeight="1">
      <c r="B243" s="117" t="s">
        <v>407</v>
      </c>
      <c r="C243" s="6">
        <v>950</v>
      </c>
      <c r="D243" s="316"/>
      <c r="E243" s="5"/>
      <c r="F243" s="118"/>
      <c r="G243" s="5"/>
      <c r="H243" s="5"/>
      <c r="I243" s="5"/>
      <c r="J243" s="5"/>
      <c r="K243" s="5"/>
    </row>
    <row r="244" spans="2:11" ht="18.75" customHeight="1">
      <c r="B244" s="117" t="s">
        <v>383</v>
      </c>
      <c r="C244" s="6">
        <v>960</v>
      </c>
      <c r="D244" s="315"/>
      <c r="E244" s="5"/>
      <c r="F244" s="118"/>
      <c r="G244" s="5"/>
      <c r="H244" s="5"/>
      <c r="I244" s="5"/>
      <c r="J244" s="5"/>
      <c r="K244" s="5"/>
    </row>
    <row r="245" spans="2:11" ht="18.75" customHeight="1">
      <c r="B245" s="117" t="s">
        <v>384</v>
      </c>
      <c r="C245" s="6">
        <v>970</v>
      </c>
      <c r="D245" s="315"/>
      <c r="E245" s="5"/>
      <c r="F245" s="118"/>
      <c r="G245" s="5"/>
      <c r="H245" s="5"/>
      <c r="I245" s="5"/>
      <c r="J245" s="5"/>
      <c r="K245" s="5"/>
    </row>
    <row r="246" spans="2:11" ht="18.75" customHeight="1">
      <c r="B246" s="117" t="s">
        <v>385</v>
      </c>
      <c r="C246" s="6">
        <v>990</v>
      </c>
      <c r="D246" s="316"/>
      <c r="E246" s="5"/>
      <c r="F246" s="118"/>
      <c r="G246" s="5"/>
      <c r="H246" s="5"/>
      <c r="I246" s="5"/>
      <c r="J246" s="5"/>
      <c r="K246" s="5"/>
    </row>
    <row r="247" spans="2:11" ht="18.75" customHeight="1" thickBot="1">
      <c r="B247" s="117" t="s">
        <v>386</v>
      </c>
      <c r="C247" s="62">
        <v>9700</v>
      </c>
      <c r="D247" s="313">
        <f>ROUND(SUM(D240:D246),2)</f>
        <v>0</v>
      </c>
      <c r="E247" s="5"/>
      <c r="F247" s="118"/>
      <c r="G247" s="5"/>
      <c r="H247" s="5"/>
      <c r="I247" s="5"/>
      <c r="J247" s="5"/>
      <c r="K247" s="5"/>
    </row>
    <row r="248" spans="2:11" ht="18.75" customHeight="1" thickBot="1">
      <c r="B248" s="119" t="s">
        <v>221</v>
      </c>
      <c r="C248" s="62"/>
      <c r="D248" s="313">
        <f>ROUND(SUM(D227:D229)+D238+D247,2)</f>
        <v>50000</v>
      </c>
      <c r="E248" s="5"/>
      <c r="F248" s="5"/>
      <c r="G248" s="5"/>
      <c r="H248" s="5"/>
      <c r="I248" s="5"/>
      <c r="J248" s="5"/>
      <c r="K248" s="5"/>
    </row>
    <row r="249" spans="2:11" ht="18.75" customHeight="1" thickBot="1">
      <c r="B249" s="119" t="s">
        <v>148</v>
      </c>
      <c r="C249" s="62"/>
      <c r="D249" s="342">
        <f>ROUND(D225+D248,2)</f>
        <v>-13287.41</v>
      </c>
      <c r="E249" s="5"/>
      <c r="F249" s="5"/>
      <c r="G249" s="5"/>
      <c r="H249" s="5"/>
      <c r="I249" s="5"/>
      <c r="J249" s="5"/>
      <c r="K249" s="5"/>
    </row>
    <row r="250" spans="2:11" ht="18.75" customHeight="1" thickTop="1">
      <c r="B250" s="106" t="s">
        <v>532</v>
      </c>
      <c r="C250" s="107">
        <v>2800</v>
      </c>
      <c r="D250" s="315">
        <v>39333.7</v>
      </c>
      <c r="E250" s="5"/>
      <c r="F250" s="118"/>
      <c r="G250" s="5"/>
      <c r="H250" s="5"/>
      <c r="I250" s="5"/>
      <c r="J250" s="5"/>
      <c r="K250" s="5"/>
    </row>
    <row r="251" spans="2:11" ht="18.75" customHeight="1">
      <c r="B251" s="106" t="s">
        <v>44</v>
      </c>
      <c r="C251" s="107">
        <v>2891</v>
      </c>
      <c r="D251" s="315"/>
      <c r="E251" s="5"/>
      <c r="F251" s="118"/>
      <c r="G251" s="5"/>
      <c r="H251" s="5"/>
      <c r="I251" s="5"/>
      <c r="J251" s="5"/>
      <c r="K251" s="5"/>
    </row>
    <row r="252" spans="2:11" ht="18.75" customHeight="1">
      <c r="B252" s="163" t="s">
        <v>546</v>
      </c>
      <c r="C252" s="300"/>
      <c r="D252" s="379"/>
      <c r="E252" s="5"/>
      <c r="F252" s="118"/>
      <c r="G252" s="5"/>
      <c r="H252" s="5"/>
      <c r="I252" s="5"/>
      <c r="J252" s="5"/>
      <c r="K252" s="5"/>
    </row>
    <row r="253" spans="2:11" ht="18.75" customHeight="1">
      <c r="B253" s="100" t="s">
        <v>548</v>
      </c>
      <c r="C253" s="412">
        <v>2710</v>
      </c>
      <c r="D253" s="133">
        <v>19259.07</v>
      </c>
      <c r="E253" s="5"/>
      <c r="F253" s="118"/>
      <c r="G253" s="5"/>
      <c r="H253" s="5"/>
      <c r="I253" s="5"/>
      <c r="J253" s="5"/>
      <c r="K253" s="5"/>
    </row>
    <row r="254" spans="2:11" ht="18.75" customHeight="1">
      <c r="B254" s="27" t="s">
        <v>549</v>
      </c>
      <c r="C254" s="107">
        <v>2720</v>
      </c>
      <c r="D254" s="213">
        <v>6787.22</v>
      </c>
      <c r="E254" s="5"/>
      <c r="F254" s="118"/>
      <c r="G254" s="5"/>
      <c r="H254" s="5"/>
      <c r="I254" s="5"/>
      <c r="J254" s="5"/>
      <c r="K254" s="5"/>
    </row>
    <row r="255" spans="2:11" ht="18.75" customHeight="1">
      <c r="B255" s="27" t="s">
        <v>550</v>
      </c>
      <c r="C255" s="107">
        <v>2730</v>
      </c>
      <c r="D255" s="213"/>
      <c r="E255" s="5"/>
      <c r="F255" s="118"/>
      <c r="G255" s="5"/>
      <c r="H255" s="5"/>
      <c r="I255" s="5"/>
      <c r="J255" s="5"/>
      <c r="K255" s="5"/>
    </row>
    <row r="256" spans="2:11" ht="18.75" customHeight="1">
      <c r="B256" s="27" t="s">
        <v>551</v>
      </c>
      <c r="C256" s="107">
        <v>2740</v>
      </c>
      <c r="D256" s="213"/>
      <c r="E256" s="5"/>
      <c r="F256" s="118"/>
      <c r="G256" s="5"/>
      <c r="H256" s="5"/>
      <c r="I256" s="5"/>
      <c r="J256" s="5"/>
      <c r="K256" s="5"/>
    </row>
    <row r="257" spans="2:11" ht="18.75" customHeight="1" thickBot="1">
      <c r="B257" s="27" t="s">
        <v>552</v>
      </c>
      <c r="C257" s="107">
        <v>2750</v>
      </c>
      <c r="D257" s="413"/>
      <c r="E257" s="5"/>
      <c r="F257" s="118"/>
      <c r="G257" s="5"/>
      <c r="H257" s="5"/>
      <c r="I257" s="5"/>
      <c r="J257" s="5"/>
      <c r="K257" s="5"/>
    </row>
    <row r="258" spans="2:11" ht="18.75" customHeight="1">
      <c r="B258" s="29" t="s">
        <v>547</v>
      </c>
      <c r="C258" s="90">
        <v>2700</v>
      </c>
      <c r="D258" s="365">
        <f>ROUND(SUM(D253:D257),2)</f>
        <v>26046.29</v>
      </c>
      <c r="E258" s="5"/>
      <c r="F258" s="118"/>
      <c r="G258" s="5"/>
      <c r="H258" s="5"/>
      <c r="I258" s="5"/>
      <c r="J258" s="5"/>
      <c r="K258" s="5"/>
    </row>
    <row r="259" spans="2:11" ht="12.75">
      <c r="B259" s="5"/>
      <c r="C259" s="5"/>
      <c r="D259" s="317"/>
      <c r="E259" s="5"/>
      <c r="F259" s="118"/>
      <c r="G259" s="5"/>
      <c r="H259" s="5"/>
      <c r="I259" s="5"/>
      <c r="J259" s="5"/>
      <c r="K259" s="5"/>
    </row>
    <row r="260" spans="2:11" ht="12.75">
      <c r="B260" s="50" t="s">
        <v>45</v>
      </c>
      <c r="C260" s="5"/>
      <c r="D260" s="5"/>
      <c r="E260" s="5"/>
      <c r="F260" s="5"/>
      <c r="G260" s="5"/>
      <c r="H260" s="5"/>
      <c r="I260" s="5"/>
      <c r="J260" s="5"/>
      <c r="K260" s="5"/>
    </row>
    <row r="261" spans="2:11" ht="12.75">
      <c r="B261" s="5"/>
      <c r="C261" s="5"/>
      <c r="D261" s="5"/>
      <c r="E261" s="5"/>
      <c r="F261" s="5"/>
      <c r="G261" s="5"/>
      <c r="H261" s="5"/>
      <c r="I261" s="5"/>
      <c r="J261" s="5"/>
      <c r="K261" s="5"/>
    </row>
    <row r="262" spans="2:11" ht="12.75">
      <c r="B262" s="5"/>
      <c r="C262" s="5"/>
      <c r="D262" s="5"/>
      <c r="E262" s="5"/>
      <c r="F262" s="5"/>
      <c r="G262" s="5"/>
      <c r="H262" s="5"/>
      <c r="I262" s="5"/>
      <c r="J262" s="5"/>
      <c r="K262" s="5"/>
    </row>
    <row r="263" spans="1:11" ht="12.75">
      <c r="A263" s="2" t="s">
        <v>147</v>
      </c>
      <c r="B263" s="23" t="str">
        <f>$B$1</f>
        <v>DISTRICT SCHOOL BOARD OF GULF COUNTY </v>
      </c>
      <c r="C263" s="5"/>
      <c r="E263" s="5"/>
      <c r="F263" s="5"/>
      <c r="G263" s="5"/>
      <c r="H263" s="5"/>
      <c r="I263" s="5"/>
      <c r="J263" s="5"/>
      <c r="K263" s="5"/>
    </row>
    <row r="264" spans="2:11" ht="12.75">
      <c r="B264" s="49" t="s">
        <v>516</v>
      </c>
      <c r="C264" s="5"/>
      <c r="E264" s="5"/>
      <c r="F264" s="5"/>
      <c r="G264" s="5"/>
      <c r="H264" s="5"/>
      <c r="I264" s="5"/>
      <c r="J264" s="5"/>
      <c r="K264" s="5"/>
    </row>
    <row r="265" spans="2:11" ht="12.75">
      <c r="B265" s="49" t="s">
        <v>38</v>
      </c>
      <c r="C265" s="5"/>
      <c r="D265" s="48" t="s">
        <v>239</v>
      </c>
      <c r="E265" s="5"/>
      <c r="F265" s="5"/>
      <c r="G265" s="5"/>
      <c r="H265" s="5"/>
      <c r="I265" s="5"/>
      <c r="J265" s="5"/>
      <c r="K265" s="5"/>
    </row>
    <row r="266" spans="2:11" ht="12.75">
      <c r="B266" s="49" t="s">
        <v>593</v>
      </c>
      <c r="C266" s="5"/>
      <c r="D266" s="48" t="s">
        <v>46</v>
      </c>
      <c r="E266" s="5"/>
      <c r="F266" s="5"/>
      <c r="G266" s="5"/>
      <c r="H266" s="5"/>
      <c r="I266" s="5"/>
      <c r="J266" s="5"/>
      <c r="K266" s="5"/>
    </row>
    <row r="267" spans="2:11" ht="12.75">
      <c r="B267" s="50" t="str">
        <f>+B4</f>
        <v>For the Fiscal Year Ended June 30, 2011</v>
      </c>
      <c r="C267" s="5"/>
      <c r="D267" s="113" t="s">
        <v>47</v>
      </c>
      <c r="E267" s="5"/>
      <c r="F267" s="111"/>
      <c r="G267" s="5"/>
      <c r="H267" s="5"/>
      <c r="I267" s="5"/>
      <c r="J267" s="5"/>
      <c r="K267" s="5"/>
    </row>
    <row r="268" spans="2:11" ht="19.5" customHeight="1">
      <c r="B268" s="51"/>
      <c r="C268" s="52" t="s">
        <v>4</v>
      </c>
      <c r="D268" s="337"/>
      <c r="E268" s="5"/>
      <c r="F268" s="5"/>
      <c r="G268" s="5"/>
      <c r="H268" s="5"/>
      <c r="I268" s="5"/>
      <c r="J268" s="5"/>
      <c r="K268" s="5"/>
    </row>
    <row r="269" spans="2:11" ht="19.5" customHeight="1">
      <c r="B269" s="55"/>
      <c r="C269" s="114" t="s">
        <v>6</v>
      </c>
      <c r="D269" s="314"/>
      <c r="E269" s="5"/>
      <c r="F269" s="5"/>
      <c r="G269" s="5"/>
      <c r="H269" s="5"/>
      <c r="I269" s="5"/>
      <c r="J269" s="5"/>
      <c r="K269" s="5"/>
    </row>
    <row r="270" spans="2:11" ht="19.5" customHeight="1">
      <c r="B270" s="57" t="s">
        <v>7</v>
      </c>
      <c r="C270" s="115"/>
      <c r="D270" s="338"/>
      <c r="E270" s="5"/>
      <c r="F270" s="5"/>
      <c r="G270" s="5"/>
      <c r="H270" s="5"/>
      <c r="I270" s="5"/>
      <c r="J270" s="5"/>
      <c r="K270" s="5"/>
    </row>
    <row r="271" spans="2:11" ht="19.5" customHeight="1">
      <c r="B271" s="17" t="s">
        <v>8</v>
      </c>
      <c r="C271" s="115"/>
      <c r="D271" s="338"/>
      <c r="E271" s="5"/>
      <c r="F271" s="5"/>
      <c r="G271" s="5"/>
      <c r="H271" s="5"/>
      <c r="I271" s="5"/>
      <c r="J271" s="5"/>
      <c r="K271" s="5"/>
    </row>
    <row r="272" spans="2:11" ht="19.5" customHeight="1">
      <c r="B272" s="117" t="s">
        <v>409</v>
      </c>
      <c r="C272" s="6">
        <v>3170</v>
      </c>
      <c r="D272" s="142"/>
      <c r="E272" s="5"/>
      <c r="F272" s="5"/>
      <c r="G272" s="5"/>
      <c r="H272" s="5"/>
      <c r="I272" s="5"/>
      <c r="J272" s="5"/>
      <c r="K272" s="5"/>
    </row>
    <row r="273" spans="2:11" ht="19.5" customHeight="1">
      <c r="B273" s="117" t="s">
        <v>410</v>
      </c>
      <c r="C273" s="6">
        <v>3180</v>
      </c>
      <c r="D273" s="142"/>
      <c r="E273" s="5"/>
      <c r="F273" s="5"/>
      <c r="G273" s="5"/>
      <c r="H273" s="5"/>
      <c r="I273" s="5"/>
      <c r="J273" s="5"/>
      <c r="K273" s="5"/>
    </row>
    <row r="274" spans="2:11" ht="19.5" customHeight="1">
      <c r="B274" s="117" t="s">
        <v>300</v>
      </c>
      <c r="C274" s="6">
        <v>3191</v>
      </c>
      <c r="D274" s="142"/>
      <c r="E274" s="5"/>
      <c r="F274" s="5"/>
      <c r="G274" s="5"/>
      <c r="H274" s="5"/>
      <c r="I274" s="5"/>
      <c r="J274" s="5"/>
      <c r="K274" s="5"/>
    </row>
    <row r="275" spans="2:11" ht="19.5" customHeight="1">
      <c r="B275" s="117" t="s">
        <v>77</v>
      </c>
      <c r="C275" s="6">
        <v>3199</v>
      </c>
      <c r="D275" s="142"/>
      <c r="E275" s="5"/>
      <c r="F275" s="5"/>
      <c r="G275" s="5"/>
      <c r="H275" s="5"/>
      <c r="I275" s="5"/>
      <c r="J275" s="5"/>
      <c r="K275" s="5"/>
    </row>
    <row r="276" spans="2:11" ht="19.5" customHeight="1" thickBot="1">
      <c r="B276" s="117" t="s">
        <v>301</v>
      </c>
      <c r="C276" s="62">
        <v>3100</v>
      </c>
      <c r="D276" s="313">
        <f>ROUND(SUM(D272:D275),2)</f>
        <v>0</v>
      </c>
      <c r="E276" s="5"/>
      <c r="F276" s="5"/>
      <c r="G276" s="5"/>
      <c r="H276" s="5"/>
      <c r="I276" s="5"/>
      <c r="J276" s="5"/>
      <c r="K276" s="5"/>
    </row>
    <row r="277" spans="2:11" ht="19.5" customHeight="1">
      <c r="B277" s="17" t="s">
        <v>273</v>
      </c>
      <c r="C277" s="63"/>
      <c r="D277" s="339"/>
      <c r="E277" s="5"/>
      <c r="F277" s="5"/>
      <c r="G277" s="5"/>
      <c r="H277" s="5"/>
      <c r="I277" s="5"/>
      <c r="J277" s="5"/>
      <c r="K277" s="5"/>
    </row>
    <row r="278" spans="2:11" ht="19.5" customHeight="1">
      <c r="B278" s="117" t="s">
        <v>411</v>
      </c>
      <c r="C278" s="6">
        <v>3201</v>
      </c>
      <c r="D278" s="340">
        <v>66552.05</v>
      </c>
      <c r="E278" s="118"/>
      <c r="F278" s="5"/>
      <c r="G278" s="5"/>
      <c r="H278" s="5"/>
      <c r="I278" s="5"/>
      <c r="J278" s="5"/>
      <c r="K278" s="5"/>
    </row>
    <row r="279" spans="2:11" ht="19.5" customHeight="1">
      <c r="B279" s="117" t="s">
        <v>302</v>
      </c>
      <c r="C279" s="6">
        <v>3202</v>
      </c>
      <c r="D279" s="340"/>
      <c r="E279" s="118"/>
      <c r="F279" s="5"/>
      <c r="G279" s="5"/>
      <c r="H279" s="5"/>
      <c r="I279" s="5"/>
      <c r="J279" s="5"/>
      <c r="K279" s="5"/>
    </row>
    <row r="280" spans="2:11" ht="19.5" customHeight="1">
      <c r="B280" s="117" t="s">
        <v>409</v>
      </c>
      <c r="C280" s="6">
        <v>3220</v>
      </c>
      <c r="D280" s="340"/>
      <c r="E280" s="5"/>
      <c r="F280" s="5"/>
      <c r="G280" s="5"/>
      <c r="H280" s="5"/>
      <c r="I280" s="5"/>
      <c r="J280" s="5"/>
      <c r="K280" s="5"/>
    </row>
    <row r="281" spans="2:11" ht="19.5" customHeight="1">
      <c r="B281" s="117" t="s">
        <v>591</v>
      </c>
      <c r="C281" s="6">
        <v>3226</v>
      </c>
      <c r="D281" s="340">
        <v>119174.04</v>
      </c>
      <c r="E281" s="5"/>
      <c r="F281" s="5"/>
      <c r="G281" s="5"/>
      <c r="H281" s="5"/>
      <c r="I281" s="5"/>
      <c r="J281" s="5"/>
      <c r="K281" s="5"/>
    </row>
    <row r="282" spans="2:11" ht="19.5" customHeight="1">
      <c r="B282" s="117" t="s">
        <v>412</v>
      </c>
      <c r="C282" s="6">
        <v>3227</v>
      </c>
      <c r="D282" s="340"/>
      <c r="E282" s="5"/>
      <c r="F282" s="5"/>
      <c r="G282" s="5"/>
      <c r="H282" s="5"/>
      <c r="I282" s="5"/>
      <c r="J282" s="5"/>
      <c r="K282" s="5"/>
    </row>
    <row r="283" spans="2:11" ht="19.5" customHeight="1">
      <c r="B283" s="117" t="s">
        <v>413</v>
      </c>
      <c r="C283" s="6">
        <v>3230</v>
      </c>
      <c r="D283" s="340">
        <v>464004.29</v>
      </c>
      <c r="E283" s="5"/>
      <c r="F283" s="5"/>
      <c r="G283" s="5"/>
      <c r="H283" s="5"/>
      <c r="I283" s="5"/>
      <c r="J283" s="5"/>
      <c r="K283" s="5"/>
    </row>
    <row r="284" spans="2:11" ht="19.5" customHeight="1">
      <c r="B284" s="117" t="s">
        <v>414</v>
      </c>
      <c r="C284" s="6">
        <v>3240</v>
      </c>
      <c r="D284" s="340">
        <v>565521.87</v>
      </c>
      <c r="E284" s="5"/>
      <c r="F284" s="5"/>
      <c r="G284" s="5"/>
      <c r="H284" s="5"/>
      <c r="I284" s="5"/>
      <c r="J284" s="5"/>
      <c r="K284" s="5"/>
    </row>
    <row r="285" spans="2:11" ht="19.5" customHeight="1">
      <c r="B285" s="117" t="s">
        <v>415</v>
      </c>
      <c r="C285" s="6">
        <v>3251</v>
      </c>
      <c r="D285" s="340">
        <v>40695.99</v>
      </c>
      <c r="E285" s="5"/>
      <c r="F285" s="5"/>
      <c r="G285" s="5"/>
      <c r="H285" s="5"/>
      <c r="I285" s="5"/>
      <c r="J285" s="5"/>
      <c r="K285" s="5"/>
    </row>
    <row r="286" spans="2:11" ht="19.5" customHeight="1">
      <c r="B286" s="117" t="s">
        <v>416</v>
      </c>
      <c r="C286" s="6">
        <v>3253</v>
      </c>
      <c r="D286" s="340"/>
      <c r="E286" s="5"/>
      <c r="F286" s="5"/>
      <c r="G286" s="5"/>
      <c r="H286" s="5"/>
      <c r="I286" s="5"/>
      <c r="J286" s="5"/>
      <c r="K286" s="5"/>
    </row>
    <row r="287" spans="2:11" ht="19.5" customHeight="1">
      <c r="B287" s="127" t="s">
        <v>417</v>
      </c>
      <c r="C287" s="123">
        <v>3270</v>
      </c>
      <c r="D287" s="213"/>
      <c r="E287" s="5"/>
      <c r="F287" s="5"/>
      <c r="G287" s="5"/>
      <c r="H287" s="5"/>
      <c r="I287" s="5"/>
      <c r="J287" s="5"/>
      <c r="K287" s="5"/>
    </row>
    <row r="288" spans="2:11" ht="19.5" customHeight="1">
      <c r="B288" s="28" t="s">
        <v>304</v>
      </c>
      <c r="C288" s="89">
        <v>3280</v>
      </c>
      <c r="D288" s="213"/>
      <c r="E288" s="5"/>
      <c r="F288" s="5"/>
      <c r="G288" s="5"/>
      <c r="H288" s="5"/>
      <c r="I288" s="5"/>
      <c r="J288" s="5"/>
      <c r="K288" s="5"/>
    </row>
    <row r="289" spans="2:11" ht="19.5" customHeight="1">
      <c r="B289" s="117" t="s">
        <v>418</v>
      </c>
      <c r="C289" s="6">
        <v>3291</v>
      </c>
      <c r="D289" s="340"/>
      <c r="E289" s="5"/>
      <c r="F289" s="5"/>
      <c r="G289" s="5"/>
      <c r="H289" s="5"/>
      <c r="I289" s="5"/>
      <c r="J289" s="5"/>
      <c r="K289" s="5"/>
    </row>
    <row r="290" spans="2:11" ht="19.5" customHeight="1">
      <c r="B290" s="117" t="s">
        <v>419</v>
      </c>
      <c r="C290" s="6">
        <v>3293</v>
      </c>
      <c r="D290" s="340"/>
      <c r="E290" s="5"/>
      <c r="F290" s="5"/>
      <c r="G290" s="5"/>
      <c r="H290" s="5"/>
      <c r="I290" s="5"/>
      <c r="J290" s="5"/>
      <c r="K290" s="5"/>
    </row>
    <row r="291" spans="2:11" ht="19.5" customHeight="1">
      <c r="B291" s="117" t="s">
        <v>154</v>
      </c>
      <c r="C291" s="6">
        <v>3299</v>
      </c>
      <c r="D291" s="316">
        <v>389302.44</v>
      </c>
      <c r="E291" s="5"/>
      <c r="F291" s="5"/>
      <c r="G291" s="5"/>
      <c r="H291" s="5"/>
      <c r="I291" s="5"/>
      <c r="J291" s="5"/>
      <c r="K291" s="5"/>
    </row>
    <row r="292" spans="2:11" ht="19.5" customHeight="1" thickBot="1">
      <c r="B292" s="117" t="s">
        <v>305</v>
      </c>
      <c r="C292" s="62">
        <v>3200</v>
      </c>
      <c r="D292" s="313">
        <f>ROUND(SUM(D278:D291),2)</f>
        <v>1645250.68</v>
      </c>
      <c r="E292" s="5"/>
      <c r="F292" s="5"/>
      <c r="G292" s="5"/>
      <c r="H292" s="5"/>
      <c r="I292" s="5"/>
      <c r="J292" s="5"/>
      <c r="K292" s="5"/>
    </row>
    <row r="293" spans="2:11" ht="19.5" customHeight="1">
      <c r="B293" s="17" t="s">
        <v>9</v>
      </c>
      <c r="C293" s="63"/>
      <c r="D293" s="339"/>
      <c r="E293" s="5"/>
      <c r="F293" s="5"/>
      <c r="G293" s="5"/>
      <c r="H293" s="5"/>
      <c r="I293" s="5"/>
      <c r="J293" s="5"/>
      <c r="K293" s="5"/>
    </row>
    <row r="294" spans="2:11" ht="19.5" customHeight="1">
      <c r="B294" s="117" t="s">
        <v>56</v>
      </c>
      <c r="C294" s="6">
        <v>3399</v>
      </c>
      <c r="D294" s="340"/>
      <c r="E294" s="5"/>
      <c r="F294" s="5"/>
      <c r="G294" s="5"/>
      <c r="H294" s="5"/>
      <c r="I294" s="5"/>
      <c r="J294" s="5"/>
      <c r="K294" s="5"/>
    </row>
    <row r="295" spans="2:11" ht="19.5" customHeight="1" thickBot="1">
      <c r="B295" s="117" t="s">
        <v>324</v>
      </c>
      <c r="C295" s="62">
        <v>3300</v>
      </c>
      <c r="D295" s="313">
        <f>ROUND(D294,2)</f>
        <v>0</v>
      </c>
      <c r="E295" s="5"/>
      <c r="F295" s="5"/>
      <c r="G295" s="5"/>
      <c r="H295" s="5"/>
      <c r="I295" s="5"/>
      <c r="J295" s="5"/>
      <c r="K295" s="5"/>
    </row>
    <row r="296" spans="2:11" ht="19.5" customHeight="1">
      <c r="B296" s="17" t="s">
        <v>10</v>
      </c>
      <c r="C296" s="63"/>
      <c r="D296" s="339"/>
      <c r="E296" s="5"/>
      <c r="F296" s="5"/>
      <c r="G296" s="5"/>
      <c r="H296" s="5"/>
      <c r="I296" s="5"/>
      <c r="J296" s="5"/>
      <c r="K296" s="5"/>
    </row>
    <row r="297" spans="2:11" ht="19.5" customHeight="1">
      <c r="B297" s="117" t="s">
        <v>61</v>
      </c>
      <c r="C297" s="6">
        <v>3431</v>
      </c>
      <c r="D297" s="340"/>
      <c r="E297" s="118"/>
      <c r="F297" s="5"/>
      <c r="G297" s="5"/>
      <c r="H297" s="5"/>
      <c r="I297" s="5"/>
      <c r="J297" s="5"/>
      <c r="K297" s="5"/>
    </row>
    <row r="298" spans="2:11" ht="19.5" customHeight="1">
      <c r="B298" s="117" t="s">
        <v>156</v>
      </c>
      <c r="C298" s="6">
        <v>3432</v>
      </c>
      <c r="D298" s="340"/>
      <c r="E298" s="118"/>
      <c r="F298" s="5"/>
      <c r="G298" s="5"/>
      <c r="H298" s="5"/>
      <c r="I298" s="5"/>
      <c r="J298" s="5"/>
      <c r="K298" s="5"/>
    </row>
    <row r="299" spans="2:11" ht="19.5" customHeight="1">
      <c r="B299" s="117" t="s">
        <v>230</v>
      </c>
      <c r="C299" s="6">
        <v>3433</v>
      </c>
      <c r="D299" s="340"/>
      <c r="E299" s="118"/>
      <c r="F299" s="5"/>
      <c r="G299" s="5"/>
      <c r="H299" s="5"/>
      <c r="I299" s="5"/>
      <c r="J299" s="5"/>
      <c r="K299" s="5"/>
    </row>
    <row r="300" spans="2:11" ht="19.5" customHeight="1">
      <c r="B300" s="117" t="s">
        <v>114</v>
      </c>
      <c r="C300" s="6">
        <v>3440</v>
      </c>
      <c r="D300" s="340"/>
      <c r="E300" s="5"/>
      <c r="F300" s="5"/>
      <c r="G300" s="5"/>
      <c r="H300" s="5"/>
      <c r="I300" s="5"/>
      <c r="J300" s="5"/>
      <c r="K300" s="5"/>
    </row>
    <row r="301" spans="2:11" ht="19.5" customHeight="1">
      <c r="B301" s="117" t="s">
        <v>344</v>
      </c>
      <c r="C301" s="6">
        <v>3493</v>
      </c>
      <c r="D301" s="340"/>
      <c r="E301" s="5"/>
      <c r="F301" s="5"/>
      <c r="G301" s="5"/>
      <c r="H301" s="5"/>
      <c r="I301" s="5"/>
      <c r="J301" s="5"/>
      <c r="K301" s="5"/>
    </row>
    <row r="302" spans="2:11" ht="19.5" customHeight="1">
      <c r="B302" s="117" t="s">
        <v>262</v>
      </c>
      <c r="C302" s="6">
        <v>3495</v>
      </c>
      <c r="D302" s="340"/>
      <c r="E302" s="5"/>
      <c r="F302" s="5"/>
      <c r="G302" s="5"/>
      <c r="H302" s="5"/>
      <c r="I302" s="5"/>
      <c r="J302" s="5"/>
      <c r="K302" s="5"/>
    </row>
    <row r="303" spans="2:11" ht="19.5" customHeight="1">
      <c r="B303" s="117" t="s">
        <v>420</v>
      </c>
      <c r="C303" s="6">
        <v>3497</v>
      </c>
      <c r="D303" s="316"/>
      <c r="E303" s="5"/>
      <c r="F303" s="5"/>
      <c r="G303" s="5"/>
      <c r="H303" s="5"/>
      <c r="I303" s="5"/>
      <c r="J303" s="5"/>
      <c r="K303" s="5"/>
    </row>
    <row r="304" spans="2:11" ht="19.5" customHeight="1" thickBot="1">
      <c r="B304" s="117" t="s">
        <v>349</v>
      </c>
      <c r="C304" s="62">
        <v>3400</v>
      </c>
      <c r="D304" s="313">
        <f>ROUND(SUM(D297:D303),2)</f>
        <v>0</v>
      </c>
      <c r="E304" s="5"/>
      <c r="F304" s="5"/>
      <c r="G304" s="5"/>
      <c r="H304" s="5"/>
      <c r="I304" s="5"/>
      <c r="J304" s="5"/>
      <c r="K304" s="5"/>
    </row>
    <row r="305" spans="2:11" ht="19.5" customHeight="1" thickBot="1">
      <c r="B305" s="119" t="s">
        <v>350</v>
      </c>
      <c r="C305" s="62">
        <v>3000</v>
      </c>
      <c r="D305" s="313">
        <f>ROUND(D276+D292+D295+D304,2)</f>
        <v>1645250.68</v>
      </c>
      <c r="E305" s="5"/>
      <c r="F305" s="5"/>
      <c r="G305" s="5"/>
      <c r="H305" s="5"/>
      <c r="I305" s="5"/>
      <c r="J305" s="5"/>
      <c r="K305" s="5"/>
    </row>
    <row r="306" spans="2:11" ht="12.75">
      <c r="B306" s="5"/>
      <c r="C306" s="5"/>
      <c r="D306" s="5"/>
      <c r="E306" s="118"/>
      <c r="F306" s="5"/>
      <c r="G306" s="5"/>
      <c r="H306" s="5"/>
      <c r="I306" s="5"/>
      <c r="J306" s="5"/>
      <c r="K306" s="5"/>
    </row>
    <row r="307" spans="2:11" ht="12.75">
      <c r="B307" s="50" t="s">
        <v>41</v>
      </c>
      <c r="C307" s="5"/>
      <c r="D307" s="5"/>
      <c r="E307" s="5"/>
      <c r="F307" s="5"/>
      <c r="G307" s="5"/>
      <c r="H307" s="5"/>
      <c r="I307" s="5"/>
      <c r="J307" s="5"/>
      <c r="K307" s="5"/>
    </row>
    <row r="308" spans="2:11" ht="12.75">
      <c r="B308" s="5"/>
      <c r="C308" s="5"/>
      <c r="D308" s="5"/>
      <c r="E308" s="5"/>
      <c r="F308" s="5"/>
      <c r="G308" s="5"/>
      <c r="H308" s="5"/>
      <c r="I308" s="5"/>
      <c r="J308" s="5"/>
      <c r="K308" s="5"/>
    </row>
    <row r="309" spans="2:11" ht="12.75">
      <c r="B309" s="5"/>
      <c r="C309" s="5"/>
      <c r="D309" s="12"/>
      <c r="E309" s="5"/>
      <c r="F309" s="5"/>
      <c r="G309" s="5"/>
      <c r="H309" s="5"/>
      <c r="I309" s="5"/>
      <c r="J309" s="5"/>
      <c r="K309" s="5"/>
    </row>
    <row r="310" spans="1:11" ht="18" customHeight="1">
      <c r="A310" s="2" t="s">
        <v>219</v>
      </c>
      <c r="B310" s="23" t="str">
        <f>$B$1</f>
        <v>DISTRICT SCHOOL BOARD OF GULF COUNTY </v>
      </c>
      <c r="C310" s="5"/>
      <c r="D310" s="5"/>
      <c r="E310" s="5"/>
      <c r="F310" s="5"/>
      <c r="G310" s="5"/>
      <c r="H310" s="111"/>
      <c r="I310" s="12"/>
      <c r="K310" s="112" t="s">
        <v>239</v>
      </c>
    </row>
    <row r="311" spans="2:11" ht="18" customHeight="1">
      <c r="B311" s="49" t="s">
        <v>595</v>
      </c>
      <c r="C311" s="5"/>
      <c r="D311" s="5"/>
      <c r="E311" s="5"/>
      <c r="F311" s="5"/>
      <c r="G311" s="5"/>
      <c r="H311" s="5"/>
      <c r="I311" s="12"/>
      <c r="K311" s="48" t="s">
        <v>48</v>
      </c>
    </row>
    <row r="312" spans="2:11" ht="18" customHeight="1">
      <c r="B312" s="128" t="str">
        <f>+B4</f>
        <v>For the Fiscal Year Ended June 30, 2011</v>
      </c>
      <c r="C312" s="129"/>
      <c r="D312" s="82"/>
      <c r="E312" s="82"/>
      <c r="F312" s="82"/>
      <c r="G312" s="82"/>
      <c r="H312" s="82"/>
      <c r="I312" s="433"/>
      <c r="J312" s="82"/>
      <c r="K312" s="434" t="s">
        <v>47</v>
      </c>
    </row>
    <row r="313" spans="2:11" ht="19.5" customHeight="1">
      <c r="B313" s="130"/>
      <c r="C313" s="54"/>
      <c r="D313" s="273">
        <v>100</v>
      </c>
      <c r="E313" s="67">
        <v>200</v>
      </c>
      <c r="F313" s="67">
        <v>300</v>
      </c>
      <c r="G313" s="67">
        <v>400</v>
      </c>
      <c r="H313" s="67">
        <v>500</v>
      </c>
      <c r="I313" s="67">
        <v>600</v>
      </c>
      <c r="J313" s="67">
        <v>700</v>
      </c>
      <c r="K313" s="54"/>
    </row>
    <row r="314" spans="2:11" ht="19.5" customHeight="1">
      <c r="B314" s="80"/>
      <c r="C314" s="58" t="s">
        <v>4</v>
      </c>
      <c r="D314" s="51"/>
      <c r="E314" s="52" t="s">
        <v>13</v>
      </c>
      <c r="F314" s="52" t="s">
        <v>14</v>
      </c>
      <c r="G314" s="52" t="s">
        <v>15</v>
      </c>
      <c r="H314" s="52" t="s">
        <v>16</v>
      </c>
      <c r="I314" s="52" t="s">
        <v>17</v>
      </c>
      <c r="J314" s="52" t="s">
        <v>18</v>
      </c>
      <c r="K314" s="116"/>
    </row>
    <row r="315" spans="2:11" ht="19.5" customHeight="1">
      <c r="B315" s="131"/>
      <c r="C315" s="114" t="s">
        <v>6</v>
      </c>
      <c r="D315" s="209" t="s">
        <v>19</v>
      </c>
      <c r="E315" s="114" t="s">
        <v>20</v>
      </c>
      <c r="F315" s="114" t="s">
        <v>21</v>
      </c>
      <c r="G315" s="114" t="s">
        <v>21</v>
      </c>
      <c r="H315" s="114" t="s">
        <v>22</v>
      </c>
      <c r="I315" s="114" t="s">
        <v>23</v>
      </c>
      <c r="J315" s="114" t="s">
        <v>24</v>
      </c>
      <c r="K315" s="114" t="s">
        <v>25</v>
      </c>
    </row>
    <row r="316" spans="2:11" ht="19.5" customHeight="1">
      <c r="B316" s="57" t="s">
        <v>26</v>
      </c>
      <c r="C316" s="115"/>
      <c r="D316" s="318"/>
      <c r="E316" s="318"/>
      <c r="F316" s="318"/>
      <c r="G316" s="318"/>
      <c r="H316" s="318"/>
      <c r="I316" s="318"/>
      <c r="J316" s="318"/>
      <c r="K316" s="318"/>
    </row>
    <row r="317" spans="2:11" ht="19.5" customHeight="1">
      <c r="B317" s="17" t="s">
        <v>27</v>
      </c>
      <c r="C317" s="63"/>
      <c r="D317" s="338"/>
      <c r="E317" s="338"/>
      <c r="F317" s="338"/>
      <c r="G317" s="338"/>
      <c r="H317" s="338"/>
      <c r="I317" s="338"/>
      <c r="J317" s="338"/>
      <c r="K317" s="338"/>
    </row>
    <row r="318" spans="2:11" ht="19.5" customHeight="1">
      <c r="B318" s="117" t="s">
        <v>351</v>
      </c>
      <c r="C318" s="6">
        <v>5000</v>
      </c>
      <c r="D318" s="142">
        <v>500707.6</v>
      </c>
      <c r="E318" s="142">
        <v>163937.35</v>
      </c>
      <c r="F318" s="142">
        <v>49980.01</v>
      </c>
      <c r="G318" s="142"/>
      <c r="H318" s="142">
        <v>68998.55</v>
      </c>
      <c r="I318" s="142">
        <v>131308.67</v>
      </c>
      <c r="J318" s="142">
        <v>3760.28</v>
      </c>
      <c r="K318" s="327">
        <f aca="true" t="shared" si="1" ref="K318:K342">ROUND(SUM(D318:J318),2)</f>
        <v>918692.46</v>
      </c>
    </row>
    <row r="319" spans="2:11" ht="19.5" customHeight="1">
      <c r="B319" s="117" t="s">
        <v>352</v>
      </c>
      <c r="C319" s="6">
        <v>6100</v>
      </c>
      <c r="D319" s="142">
        <v>91550.56</v>
      </c>
      <c r="E319" s="142">
        <v>28586.85</v>
      </c>
      <c r="F319" s="142">
        <v>3500</v>
      </c>
      <c r="G319" s="142"/>
      <c r="H319" s="142">
        <v>2943.86</v>
      </c>
      <c r="I319" s="142"/>
      <c r="J319" s="142"/>
      <c r="K319" s="327">
        <f t="shared" si="1"/>
        <v>126581.27</v>
      </c>
    </row>
    <row r="320" spans="2:11" ht="19.5" customHeight="1">
      <c r="B320" s="117" t="s">
        <v>353</v>
      </c>
      <c r="C320" s="6">
        <v>6200</v>
      </c>
      <c r="D320" s="142"/>
      <c r="E320" s="142"/>
      <c r="F320" s="142"/>
      <c r="G320" s="142"/>
      <c r="H320" s="142"/>
      <c r="I320" s="142"/>
      <c r="J320" s="142"/>
      <c r="K320" s="327">
        <f t="shared" si="1"/>
        <v>0</v>
      </c>
    </row>
    <row r="321" spans="2:11" ht="19.5" customHeight="1">
      <c r="B321" s="117" t="s">
        <v>421</v>
      </c>
      <c r="C321" s="6">
        <v>6300</v>
      </c>
      <c r="D321" s="142">
        <v>85450.83</v>
      </c>
      <c r="E321" s="142">
        <v>22734.17</v>
      </c>
      <c r="F321" s="142">
        <v>8152</v>
      </c>
      <c r="G321" s="142"/>
      <c r="H321" s="142"/>
      <c r="I321" s="142"/>
      <c r="J321" s="142"/>
      <c r="K321" s="327">
        <f t="shared" si="1"/>
        <v>116337</v>
      </c>
    </row>
    <row r="322" spans="2:11" ht="19.5" customHeight="1">
      <c r="B322" s="117" t="s">
        <v>355</v>
      </c>
      <c r="C322" s="6">
        <v>6400</v>
      </c>
      <c r="D322" s="142">
        <v>115609.75</v>
      </c>
      <c r="E322" s="142">
        <v>30753.69</v>
      </c>
      <c r="F322" s="142">
        <v>21640.34</v>
      </c>
      <c r="G322" s="142"/>
      <c r="H322" s="142">
        <v>1810.9</v>
      </c>
      <c r="I322" s="142">
        <v>1720.36</v>
      </c>
      <c r="J322" s="142">
        <v>7312.96</v>
      </c>
      <c r="K322" s="327">
        <f t="shared" si="1"/>
        <v>178848</v>
      </c>
    </row>
    <row r="323" spans="2:11" s="7" customFormat="1" ht="19.5" customHeight="1">
      <c r="B323" s="127" t="s">
        <v>356</v>
      </c>
      <c r="C323" s="123">
        <v>6500</v>
      </c>
      <c r="D323" s="213"/>
      <c r="E323" s="213"/>
      <c r="F323" s="213"/>
      <c r="G323" s="213"/>
      <c r="H323" s="213"/>
      <c r="I323" s="213"/>
      <c r="J323" s="213"/>
      <c r="K323" s="327">
        <f t="shared" si="1"/>
        <v>0</v>
      </c>
    </row>
    <row r="324" spans="2:11" s="7" customFormat="1" ht="19.5" customHeight="1">
      <c r="B324" s="127" t="s">
        <v>422</v>
      </c>
      <c r="C324" s="123">
        <v>7100</v>
      </c>
      <c r="D324" s="213"/>
      <c r="E324" s="213"/>
      <c r="F324" s="213"/>
      <c r="G324" s="213"/>
      <c r="H324" s="213"/>
      <c r="I324" s="213"/>
      <c r="J324" s="213"/>
      <c r="K324" s="327">
        <f t="shared" si="1"/>
        <v>0</v>
      </c>
    </row>
    <row r="325" spans="2:11" s="7" customFormat="1" ht="19.5" customHeight="1">
      <c r="B325" s="127" t="s">
        <v>358</v>
      </c>
      <c r="C325" s="123">
        <v>7200</v>
      </c>
      <c r="D325" s="213"/>
      <c r="E325" s="213"/>
      <c r="F325" s="213">
        <v>17944.63</v>
      </c>
      <c r="G325" s="213"/>
      <c r="H325" s="213"/>
      <c r="I325" s="213"/>
      <c r="J325" s="213">
        <v>30554.94</v>
      </c>
      <c r="K325" s="327">
        <f t="shared" si="1"/>
        <v>48499.57</v>
      </c>
    </row>
    <row r="326" spans="2:11" s="7" customFormat="1" ht="19.5" customHeight="1">
      <c r="B326" s="127" t="s">
        <v>359</v>
      </c>
      <c r="C326" s="123">
        <v>7300</v>
      </c>
      <c r="D326" s="213"/>
      <c r="E326" s="213"/>
      <c r="F326" s="213"/>
      <c r="G326" s="213"/>
      <c r="H326" s="213"/>
      <c r="I326" s="213"/>
      <c r="J326" s="213"/>
      <c r="K326" s="327">
        <f t="shared" si="1"/>
        <v>0</v>
      </c>
    </row>
    <row r="327" spans="2:11" s="7" customFormat="1" ht="19.5" customHeight="1">
      <c r="B327" s="127" t="s">
        <v>360</v>
      </c>
      <c r="C327" s="123">
        <v>7410</v>
      </c>
      <c r="D327" s="213"/>
      <c r="E327" s="213"/>
      <c r="F327" s="213"/>
      <c r="G327" s="213"/>
      <c r="H327" s="213"/>
      <c r="I327" s="213"/>
      <c r="J327" s="213"/>
      <c r="K327" s="327">
        <f t="shared" si="1"/>
        <v>0</v>
      </c>
    </row>
    <row r="328" spans="2:11" s="7" customFormat="1" ht="19.5" customHeight="1">
      <c r="B328" s="127" t="s">
        <v>361</v>
      </c>
      <c r="C328" s="123">
        <v>7500</v>
      </c>
      <c r="D328" s="213"/>
      <c r="E328" s="213"/>
      <c r="F328" s="213"/>
      <c r="G328" s="213"/>
      <c r="H328" s="213"/>
      <c r="I328" s="213"/>
      <c r="J328" s="213"/>
      <c r="K328" s="327">
        <f t="shared" si="1"/>
        <v>0</v>
      </c>
    </row>
    <row r="329" spans="2:11" s="7" customFormat="1" ht="19.5" customHeight="1">
      <c r="B329" s="127" t="s">
        <v>362</v>
      </c>
      <c r="C329" s="123">
        <v>7600</v>
      </c>
      <c r="D329" s="213"/>
      <c r="E329" s="213"/>
      <c r="F329" s="213"/>
      <c r="G329" s="213"/>
      <c r="H329" s="213"/>
      <c r="I329" s="213"/>
      <c r="J329" s="213"/>
      <c r="K329" s="327">
        <f t="shared" si="1"/>
        <v>0</v>
      </c>
    </row>
    <row r="330" spans="2:11" s="7" customFormat="1" ht="19.5" customHeight="1">
      <c r="B330" s="127" t="s">
        <v>363</v>
      </c>
      <c r="C330" s="123">
        <v>7700</v>
      </c>
      <c r="D330" s="213"/>
      <c r="E330" s="213"/>
      <c r="F330" s="213"/>
      <c r="G330" s="213"/>
      <c r="H330" s="213"/>
      <c r="I330" s="213"/>
      <c r="J330" s="213"/>
      <c r="K330" s="327">
        <f t="shared" si="1"/>
        <v>0</v>
      </c>
    </row>
    <row r="331" spans="2:11" s="7" customFormat="1" ht="19.5" customHeight="1">
      <c r="B331" s="127" t="s">
        <v>364</v>
      </c>
      <c r="C331" s="123">
        <v>7800</v>
      </c>
      <c r="D331" s="213">
        <v>12455.2</v>
      </c>
      <c r="E331" s="213">
        <v>8189.74</v>
      </c>
      <c r="F331" s="213"/>
      <c r="G331" s="213"/>
      <c r="H331" s="213"/>
      <c r="I331" s="213"/>
      <c r="J331" s="213"/>
      <c r="K331" s="327">
        <f t="shared" si="1"/>
        <v>20644.94</v>
      </c>
    </row>
    <row r="332" spans="2:11" s="7" customFormat="1" ht="19.5" customHeight="1">
      <c r="B332" s="127" t="s">
        <v>365</v>
      </c>
      <c r="C332" s="123">
        <v>7900</v>
      </c>
      <c r="D332" s="213"/>
      <c r="E332" s="213"/>
      <c r="F332" s="213">
        <v>1504.38</v>
      </c>
      <c r="G332" s="213"/>
      <c r="H332" s="213"/>
      <c r="I332" s="213"/>
      <c r="J332" s="213"/>
      <c r="K332" s="327">
        <f t="shared" si="1"/>
        <v>1504.38</v>
      </c>
    </row>
    <row r="333" spans="2:11" s="7" customFormat="1" ht="19.5" customHeight="1">
      <c r="B333" s="127" t="s">
        <v>366</v>
      </c>
      <c r="C333" s="123">
        <v>8100</v>
      </c>
      <c r="D333" s="213"/>
      <c r="E333" s="213"/>
      <c r="F333" s="213"/>
      <c r="G333" s="213"/>
      <c r="H333" s="213"/>
      <c r="I333" s="213"/>
      <c r="J333" s="213"/>
      <c r="K333" s="327">
        <f t="shared" si="1"/>
        <v>0</v>
      </c>
    </row>
    <row r="334" spans="2:12" s="7" customFormat="1" ht="19.5" customHeight="1">
      <c r="B334" s="101" t="s">
        <v>367</v>
      </c>
      <c r="C334" s="89">
        <v>8200</v>
      </c>
      <c r="D334" s="213"/>
      <c r="E334" s="213"/>
      <c r="F334" s="213"/>
      <c r="G334" s="213"/>
      <c r="H334" s="213"/>
      <c r="I334" s="213"/>
      <c r="J334" s="213"/>
      <c r="K334" s="327">
        <f t="shared" si="1"/>
        <v>0</v>
      </c>
      <c r="L334" s="38"/>
    </row>
    <row r="335" spans="2:11" ht="19.5" customHeight="1">
      <c r="B335" s="117" t="s">
        <v>368</v>
      </c>
      <c r="C335" s="6">
        <v>9100</v>
      </c>
      <c r="D335" s="142"/>
      <c r="E335" s="142"/>
      <c r="F335" s="142"/>
      <c r="G335" s="142"/>
      <c r="H335" s="142"/>
      <c r="I335" s="142"/>
      <c r="J335" s="142"/>
      <c r="K335" s="327">
        <f t="shared" si="1"/>
        <v>0</v>
      </c>
    </row>
    <row r="336" spans="2:11" ht="19.5" customHeight="1">
      <c r="B336" s="17" t="s">
        <v>28</v>
      </c>
      <c r="C336" s="65"/>
      <c r="D336" s="343"/>
      <c r="E336" s="343"/>
      <c r="F336" s="343"/>
      <c r="G336" s="343"/>
      <c r="H336" s="343"/>
      <c r="I336" s="344"/>
      <c r="J336" s="343"/>
      <c r="K336" s="345"/>
    </row>
    <row r="337" spans="2:11" ht="19.5" customHeight="1">
      <c r="B337" s="117" t="s">
        <v>360</v>
      </c>
      <c r="C337" s="6">
        <v>7420</v>
      </c>
      <c r="D337" s="319"/>
      <c r="E337" s="319"/>
      <c r="F337" s="319"/>
      <c r="G337" s="319"/>
      <c r="H337" s="319"/>
      <c r="I337" s="142"/>
      <c r="J337" s="319"/>
      <c r="K337" s="327">
        <f>ROUND(I337,2)</f>
        <v>0</v>
      </c>
    </row>
    <row r="338" spans="2:11" ht="19.5" customHeight="1">
      <c r="B338" s="117" t="s">
        <v>370</v>
      </c>
      <c r="C338" s="6">
        <v>9300</v>
      </c>
      <c r="D338" s="319"/>
      <c r="E338" s="319"/>
      <c r="F338" s="319"/>
      <c r="G338" s="319"/>
      <c r="H338" s="319"/>
      <c r="I338" s="142">
        <v>234143.06</v>
      </c>
      <c r="J338" s="319"/>
      <c r="K338" s="327">
        <f>ROUND(I338,2)</f>
        <v>234143.06</v>
      </c>
    </row>
    <row r="339" spans="2:11" ht="19.5" customHeight="1">
      <c r="B339" s="17" t="s">
        <v>29</v>
      </c>
      <c r="C339" s="63"/>
      <c r="D339" s="346"/>
      <c r="E339" s="346"/>
      <c r="F339" s="346"/>
      <c r="G339" s="346"/>
      <c r="H339" s="346"/>
      <c r="I339" s="346"/>
      <c r="J339" s="318"/>
      <c r="K339" s="345"/>
    </row>
    <row r="340" spans="2:11" ht="19.5" customHeight="1">
      <c r="B340" s="117" t="s">
        <v>66</v>
      </c>
      <c r="C340" s="6">
        <v>710</v>
      </c>
      <c r="D340" s="319"/>
      <c r="E340" s="319"/>
      <c r="F340" s="319"/>
      <c r="G340" s="319"/>
      <c r="H340" s="319"/>
      <c r="I340" s="319"/>
      <c r="J340" s="142"/>
      <c r="K340" s="327">
        <f>ROUND(J340,2)</f>
        <v>0</v>
      </c>
    </row>
    <row r="341" spans="2:11" ht="19.5" customHeight="1">
      <c r="B341" s="117" t="s">
        <v>67</v>
      </c>
      <c r="C341" s="6">
        <v>720</v>
      </c>
      <c r="D341" s="319"/>
      <c r="E341" s="319"/>
      <c r="F341" s="319"/>
      <c r="G341" s="319"/>
      <c r="H341" s="319"/>
      <c r="I341" s="319"/>
      <c r="J341" s="142"/>
      <c r="K341" s="327">
        <f>ROUND(J341,2)</f>
        <v>0</v>
      </c>
    </row>
    <row r="342" spans="2:11" ht="19.5" customHeight="1">
      <c r="B342" s="57" t="s">
        <v>372</v>
      </c>
      <c r="C342" s="65"/>
      <c r="D342" s="403">
        <f>ROUND(SUM(D318:D335),2)</f>
        <v>805773.94</v>
      </c>
      <c r="E342" s="404">
        <f>ROUND(SUM(E318:E335),2)</f>
        <v>254201.8</v>
      </c>
      <c r="F342" s="404">
        <f>ROUND(SUM(F318:F335),2)</f>
        <v>102721.36</v>
      </c>
      <c r="G342" s="404">
        <f>ROUND(SUM(G318:G335),2)</f>
        <v>0</v>
      </c>
      <c r="H342" s="404">
        <f>ROUND(SUM(H318:H335),2)</f>
        <v>73753.31</v>
      </c>
      <c r="I342" s="404">
        <f>ROUND(SUM(I318:I335)+SUM(I337:I338),2)</f>
        <v>367172.09</v>
      </c>
      <c r="J342" s="404">
        <f>ROUND(SUM(J318:J335)+SUM(J340:J341),2)</f>
        <v>41628.18</v>
      </c>
      <c r="K342" s="405">
        <f t="shared" si="1"/>
        <v>1645250.68</v>
      </c>
    </row>
    <row r="343" spans="2:11" ht="19.5" customHeight="1" thickBot="1">
      <c r="B343" s="215" t="s">
        <v>49</v>
      </c>
      <c r="C343" s="60"/>
      <c r="D343" s="356"/>
      <c r="E343" s="406"/>
      <c r="F343" s="406"/>
      <c r="G343" s="406"/>
      <c r="H343" s="406"/>
      <c r="I343" s="406"/>
      <c r="J343" s="406"/>
      <c r="K343" s="445">
        <f>ROUND(D305-K342,2)</f>
        <v>0</v>
      </c>
    </row>
    <row r="344" spans="2:4" ht="18.75" customHeight="1" thickTop="1">
      <c r="B344" s="430" t="s">
        <v>34</v>
      </c>
      <c r="C344" s="431"/>
      <c r="D344" s="429" t="s">
        <v>95</v>
      </c>
    </row>
    <row r="345" spans="2:4" ht="18.75" customHeight="1">
      <c r="B345" s="55" t="s">
        <v>256</v>
      </c>
      <c r="C345" s="6">
        <v>3720</v>
      </c>
      <c r="D345" s="133"/>
    </row>
    <row r="346" spans="2:4" ht="18.75" customHeight="1">
      <c r="B346" s="55" t="s">
        <v>260</v>
      </c>
      <c r="C346" s="6">
        <v>3730</v>
      </c>
      <c r="D346" s="133"/>
    </row>
    <row r="347" spans="2:4" ht="18.75" customHeight="1">
      <c r="B347" s="55" t="s">
        <v>35</v>
      </c>
      <c r="C347" s="6">
        <v>3740</v>
      </c>
      <c r="D347" s="133"/>
    </row>
    <row r="348" spans="2:4" ht="18.75" customHeight="1">
      <c r="B348" s="17" t="s">
        <v>36</v>
      </c>
      <c r="C348" s="63"/>
      <c r="D348" s="351"/>
    </row>
    <row r="349" spans="2:4" ht="18.75" customHeight="1">
      <c r="B349" s="117" t="s">
        <v>406</v>
      </c>
      <c r="C349" s="6">
        <v>3610</v>
      </c>
      <c r="D349" s="133"/>
    </row>
    <row r="350" spans="2:4" ht="18.75" customHeight="1">
      <c r="B350" s="117" t="s">
        <v>373</v>
      </c>
      <c r="C350" s="6">
        <v>3620</v>
      </c>
      <c r="D350" s="133"/>
    </row>
    <row r="351" spans="2:4" ht="18.75" customHeight="1">
      <c r="B351" s="117" t="s">
        <v>374</v>
      </c>
      <c r="C351" s="6">
        <v>3630</v>
      </c>
      <c r="D351" s="133"/>
    </row>
    <row r="352" spans="2:4" ht="18.75" customHeight="1">
      <c r="B352" s="117" t="s">
        <v>407</v>
      </c>
      <c r="C352" s="6">
        <v>3650</v>
      </c>
      <c r="D352" s="133"/>
    </row>
    <row r="353" spans="2:4" ht="18.75" customHeight="1">
      <c r="B353" s="117" t="s">
        <v>376</v>
      </c>
      <c r="C353" s="6">
        <v>3660</v>
      </c>
      <c r="D353" s="133"/>
    </row>
    <row r="354" spans="2:4" ht="18.75" customHeight="1">
      <c r="B354" s="117" t="s">
        <v>377</v>
      </c>
      <c r="C354" s="6">
        <v>3670</v>
      </c>
      <c r="D354" s="134"/>
    </row>
    <row r="355" spans="2:4" ht="18.75" customHeight="1">
      <c r="B355" s="117" t="s">
        <v>378</v>
      </c>
      <c r="C355" s="6">
        <v>3690</v>
      </c>
      <c r="D355" s="352"/>
    </row>
    <row r="356" spans="2:4" ht="18.75" customHeight="1" thickBot="1">
      <c r="B356" s="117" t="s">
        <v>379</v>
      </c>
      <c r="C356" s="62">
        <v>3600</v>
      </c>
      <c r="D356" s="347">
        <f>ROUND(SUM(D349:D355),2)</f>
        <v>0</v>
      </c>
    </row>
    <row r="357" spans="2:4" ht="18.75" customHeight="1">
      <c r="B357" s="17" t="s">
        <v>37</v>
      </c>
      <c r="C357" s="63"/>
      <c r="D357" s="351"/>
    </row>
    <row r="358" spans="2:4" ht="18.75" customHeight="1">
      <c r="B358" s="117" t="s">
        <v>423</v>
      </c>
      <c r="C358" s="6">
        <v>910</v>
      </c>
      <c r="D358" s="133"/>
    </row>
    <row r="359" spans="2:4" ht="18.75" customHeight="1">
      <c r="B359" s="117" t="s">
        <v>380</v>
      </c>
      <c r="C359" s="6">
        <v>920</v>
      </c>
      <c r="D359" s="133"/>
    </row>
    <row r="360" spans="2:4" ht="18.75" customHeight="1">
      <c r="B360" s="117" t="s">
        <v>381</v>
      </c>
      <c r="C360" s="6">
        <v>930</v>
      </c>
      <c r="D360" s="133"/>
    </row>
    <row r="361" spans="2:4" ht="18.75" customHeight="1">
      <c r="B361" s="117" t="s">
        <v>407</v>
      </c>
      <c r="C361" s="6">
        <v>950</v>
      </c>
      <c r="D361" s="133"/>
    </row>
    <row r="362" spans="2:4" ht="18.75" customHeight="1">
      <c r="B362" s="117" t="s">
        <v>383</v>
      </c>
      <c r="C362" s="6">
        <v>960</v>
      </c>
      <c r="D362" s="134"/>
    </row>
    <row r="363" spans="2:4" ht="18.75" customHeight="1">
      <c r="B363" s="117" t="s">
        <v>384</v>
      </c>
      <c r="C363" s="6">
        <v>970</v>
      </c>
      <c r="D363" s="134"/>
    </row>
    <row r="364" spans="2:4" ht="18.75" customHeight="1">
      <c r="B364" s="117" t="s">
        <v>385</v>
      </c>
      <c r="C364" s="6">
        <v>990</v>
      </c>
      <c r="D364" s="352"/>
    </row>
    <row r="365" spans="2:4" ht="18.75" customHeight="1" thickBot="1">
      <c r="B365" s="117" t="s">
        <v>386</v>
      </c>
      <c r="C365" s="62">
        <v>9700</v>
      </c>
      <c r="D365" s="347">
        <f>ROUND(SUM(D358:D364),2)</f>
        <v>0</v>
      </c>
    </row>
    <row r="366" spans="2:4" ht="18.75" customHeight="1" thickBot="1">
      <c r="B366" s="119" t="s">
        <v>221</v>
      </c>
      <c r="C366" s="62"/>
      <c r="D366" s="347">
        <f>ROUND(SUM(D345:D347)+D356+D365,2)</f>
        <v>0</v>
      </c>
    </row>
    <row r="367" spans="2:4" ht="18.75" customHeight="1" thickBot="1">
      <c r="B367" s="119" t="s">
        <v>148</v>
      </c>
      <c r="C367" s="6"/>
      <c r="D367" s="342">
        <f>ROUND(K343+D366,2)</f>
        <v>0</v>
      </c>
    </row>
    <row r="368" spans="2:4" ht="18.75" customHeight="1" thickTop="1">
      <c r="B368" s="106" t="s">
        <v>532</v>
      </c>
      <c r="C368" s="107">
        <v>2800</v>
      </c>
      <c r="D368" s="133"/>
    </row>
    <row r="369" spans="2:4" ht="18.75" customHeight="1">
      <c r="B369" s="106" t="s">
        <v>44</v>
      </c>
      <c r="C369" s="107">
        <v>2891</v>
      </c>
      <c r="D369" s="133"/>
    </row>
    <row r="370" spans="2:4" ht="18.75" customHeight="1">
      <c r="B370" s="163" t="s">
        <v>546</v>
      </c>
      <c r="C370" s="300"/>
      <c r="D370" s="379"/>
    </row>
    <row r="371" spans="2:4" ht="18.75" customHeight="1">
      <c r="B371" s="100" t="s">
        <v>548</v>
      </c>
      <c r="C371" s="412">
        <v>2710</v>
      </c>
      <c r="D371" s="133"/>
    </row>
    <row r="372" spans="2:4" ht="18.75" customHeight="1">
      <c r="B372" s="27" t="s">
        <v>549</v>
      </c>
      <c r="C372" s="107">
        <v>2720</v>
      </c>
      <c r="D372" s="213"/>
    </row>
    <row r="373" spans="2:4" ht="18.75" customHeight="1">
      <c r="B373" s="27" t="s">
        <v>550</v>
      </c>
      <c r="C373" s="107">
        <v>2730</v>
      </c>
      <c r="D373" s="213"/>
    </row>
    <row r="374" spans="2:4" ht="18.75" customHeight="1">
      <c r="B374" s="27" t="s">
        <v>551</v>
      </c>
      <c r="C374" s="107">
        <v>2740</v>
      </c>
      <c r="D374" s="213"/>
    </row>
    <row r="375" spans="2:4" ht="18.75" customHeight="1" thickBot="1">
      <c r="B375" s="27" t="s">
        <v>552</v>
      </c>
      <c r="C375" s="107">
        <v>2750</v>
      </c>
      <c r="D375" s="413"/>
    </row>
    <row r="376" spans="2:4" ht="18.75" customHeight="1">
      <c r="B376" s="29" t="s">
        <v>547</v>
      </c>
      <c r="C376" s="90">
        <v>2700</v>
      </c>
      <c r="D376" s="365">
        <f>ROUND(SUM(D371:D375),2)</f>
        <v>0</v>
      </c>
    </row>
    <row r="377" spans="2:11" ht="18.75" customHeight="1">
      <c r="B377" s="50"/>
      <c r="C377" s="135"/>
      <c r="E377" s="5"/>
      <c r="F377" s="5"/>
      <c r="G377" s="5"/>
      <c r="H377" s="71"/>
      <c r="I377" s="71"/>
      <c r="J377" s="5"/>
      <c r="K377" s="5"/>
    </row>
    <row r="378" spans="2:11" ht="18.75" customHeight="1">
      <c r="B378" s="5" t="s">
        <v>41</v>
      </c>
      <c r="C378" s="71"/>
      <c r="D378" s="71"/>
      <c r="E378" s="5"/>
      <c r="F378" s="5"/>
      <c r="G378" s="5"/>
      <c r="H378" s="71"/>
      <c r="I378" s="71"/>
      <c r="J378" s="5"/>
      <c r="K378" s="5"/>
    </row>
    <row r="379" spans="2:11" ht="12.75">
      <c r="B379" s="5"/>
      <c r="C379" s="71"/>
      <c r="D379" s="71"/>
      <c r="E379" s="5"/>
      <c r="F379" s="5"/>
      <c r="G379" s="5"/>
      <c r="H379" s="71"/>
      <c r="I379" s="71"/>
      <c r="J379" s="5"/>
      <c r="K379" s="5"/>
    </row>
    <row r="380" spans="2:11" ht="12.75">
      <c r="B380" s="5"/>
      <c r="C380" s="71"/>
      <c r="D380" s="71"/>
      <c r="E380" s="5"/>
      <c r="F380" s="5"/>
      <c r="G380" s="5"/>
      <c r="H380" s="71"/>
      <c r="I380" s="71"/>
      <c r="J380" s="5"/>
      <c r="K380" s="5"/>
    </row>
    <row r="381" spans="1:13" s="7" customFormat="1" ht="12.75">
      <c r="A381" s="7" t="s">
        <v>160</v>
      </c>
      <c r="B381" s="23" t="str">
        <f>$B$1</f>
        <v>DISTRICT SCHOOL BOARD OF GULF COUNTY </v>
      </c>
      <c r="C381" s="79"/>
      <c r="E381" s="79"/>
      <c r="F381" s="79"/>
      <c r="G381" s="79"/>
      <c r="H381" s="79"/>
      <c r="I381" s="79"/>
      <c r="J381" s="79"/>
      <c r="K381" s="79"/>
      <c r="L381" s="79"/>
      <c r="M381" s="79"/>
    </row>
    <row r="382" spans="2:13" s="7" customFormat="1" ht="12.75">
      <c r="B382" s="240" t="s">
        <v>519</v>
      </c>
      <c r="C382" s="79"/>
      <c r="E382" s="79"/>
      <c r="F382" s="79"/>
      <c r="G382" s="79"/>
      <c r="H382" s="79"/>
      <c r="I382" s="79"/>
      <c r="J382" s="79"/>
      <c r="K382" s="79"/>
      <c r="L382" s="79"/>
      <c r="M382" s="79"/>
    </row>
    <row r="383" spans="2:13" s="7" customFormat="1" ht="12.75">
      <c r="B383" s="240" t="s">
        <v>568</v>
      </c>
      <c r="C383" s="79"/>
      <c r="E383" s="79"/>
      <c r="F383" s="79"/>
      <c r="G383" s="79"/>
      <c r="H383" s="79"/>
      <c r="I383" s="79"/>
      <c r="J383" s="79"/>
      <c r="K383" s="79"/>
      <c r="L383" s="79"/>
      <c r="M383" s="79"/>
    </row>
    <row r="384" spans="2:13" s="7" customFormat="1" ht="12.75">
      <c r="B384" s="240" t="s">
        <v>569</v>
      </c>
      <c r="C384" s="79"/>
      <c r="E384" s="79"/>
      <c r="I384" s="239" t="s">
        <v>240</v>
      </c>
      <c r="J384" s="79"/>
      <c r="K384" s="79"/>
      <c r="L384" s="79"/>
      <c r="M384" s="79"/>
    </row>
    <row r="385" spans="2:13" s="7" customFormat="1" ht="12.75">
      <c r="B385" s="254" t="str">
        <f>+B4</f>
        <v>For the Fiscal Year Ended June 30, 2011</v>
      </c>
      <c r="C385" s="79"/>
      <c r="D385" s="275"/>
      <c r="E385" s="275"/>
      <c r="I385" s="239" t="s">
        <v>50</v>
      </c>
      <c r="J385" s="79"/>
      <c r="K385" s="79"/>
      <c r="L385" s="79"/>
      <c r="M385" s="79"/>
    </row>
    <row r="386" spans="2:13" s="7" customFormat="1" ht="38.25">
      <c r="B386" s="241"/>
      <c r="C386" s="193" t="s">
        <v>4</v>
      </c>
      <c r="D386" s="53" t="s">
        <v>570</v>
      </c>
      <c r="E386" s="53" t="s">
        <v>503</v>
      </c>
      <c r="F386" s="53" t="s">
        <v>504</v>
      </c>
      <c r="G386" s="53" t="s">
        <v>602</v>
      </c>
      <c r="H386" s="53" t="s">
        <v>566</v>
      </c>
      <c r="I386" s="53"/>
      <c r="J386" s="79"/>
      <c r="K386" s="79"/>
      <c r="L386" s="79"/>
      <c r="M386" s="79"/>
    </row>
    <row r="387" spans="2:13" s="7" customFormat="1" ht="12.75">
      <c r="B387" s="302"/>
      <c r="C387" s="305" t="s">
        <v>6</v>
      </c>
      <c r="D387" s="308" t="s">
        <v>574</v>
      </c>
      <c r="E387" s="308" t="s">
        <v>575</v>
      </c>
      <c r="F387" s="308" t="s">
        <v>576</v>
      </c>
      <c r="G387" s="308" t="s">
        <v>577</v>
      </c>
      <c r="H387" s="308" t="s">
        <v>578</v>
      </c>
      <c r="I387" s="305" t="s">
        <v>95</v>
      </c>
      <c r="J387" s="79"/>
      <c r="K387" s="79"/>
      <c r="L387" s="79"/>
      <c r="M387" s="79"/>
    </row>
    <row r="388" spans="2:13" s="7" customFormat="1" ht="19.5" customHeight="1">
      <c r="B388" s="303" t="s">
        <v>7</v>
      </c>
      <c r="C388" s="306"/>
      <c r="D388" s="353"/>
      <c r="E388" s="353"/>
      <c r="F388" s="353"/>
      <c r="G388" s="353"/>
      <c r="H388" s="353"/>
      <c r="I388" s="354"/>
      <c r="J388" s="79"/>
      <c r="K388" s="79"/>
      <c r="L388" s="79"/>
      <c r="M388" s="79"/>
    </row>
    <row r="389" spans="2:13" s="7" customFormat="1" ht="19.5" customHeight="1">
      <c r="B389" s="304" t="s">
        <v>8</v>
      </c>
      <c r="C389" s="307"/>
      <c r="D389" s="355"/>
      <c r="E389" s="355"/>
      <c r="F389" s="355"/>
      <c r="G389" s="355"/>
      <c r="H389" s="355"/>
      <c r="I389" s="351"/>
      <c r="J389" s="79"/>
      <c r="K389" s="79"/>
      <c r="L389" s="79"/>
      <c r="M389" s="79"/>
    </row>
    <row r="390" spans="2:13" s="7" customFormat="1" ht="19.5" customHeight="1">
      <c r="B390" s="117" t="s">
        <v>409</v>
      </c>
      <c r="C390" s="6">
        <v>3170</v>
      </c>
      <c r="D390" s="142"/>
      <c r="E390" s="142"/>
      <c r="F390" s="142"/>
      <c r="G390" s="384"/>
      <c r="H390" s="384"/>
      <c r="I390" s="442">
        <f>SUM(D390:F390)</f>
        <v>0</v>
      </c>
      <c r="J390" s="79"/>
      <c r="K390" s="79"/>
      <c r="L390" s="79"/>
      <c r="M390" s="79"/>
    </row>
    <row r="391" spans="2:13" s="7" customFormat="1" ht="19.5" customHeight="1">
      <c r="B391" s="117" t="s">
        <v>410</v>
      </c>
      <c r="C391" s="6">
        <v>3180</v>
      </c>
      <c r="D391" s="142"/>
      <c r="E391" s="142"/>
      <c r="F391" s="142"/>
      <c r="G391" s="384"/>
      <c r="H391" s="384"/>
      <c r="I391" s="442">
        <f>SUM(D391:F391)</f>
        <v>0</v>
      </c>
      <c r="J391" s="79"/>
      <c r="K391" s="79"/>
      <c r="L391" s="79"/>
      <c r="M391" s="79"/>
    </row>
    <row r="392" spans="2:13" s="7" customFormat="1" ht="19.5" customHeight="1">
      <c r="B392" s="117" t="s">
        <v>300</v>
      </c>
      <c r="C392" s="6">
        <v>3191</v>
      </c>
      <c r="D392" s="142"/>
      <c r="E392" s="142"/>
      <c r="F392" s="142"/>
      <c r="G392" s="384"/>
      <c r="H392" s="384"/>
      <c r="I392" s="442">
        <f>SUM(D392:F392)</f>
        <v>0</v>
      </c>
      <c r="J392" s="79"/>
      <c r="K392" s="79"/>
      <c r="L392" s="79"/>
      <c r="M392" s="79"/>
    </row>
    <row r="393" spans="2:13" s="7" customFormat="1" ht="19.5" customHeight="1">
      <c r="B393" s="117" t="s">
        <v>77</v>
      </c>
      <c r="C393" s="6">
        <v>3199</v>
      </c>
      <c r="D393" s="138"/>
      <c r="E393" s="138"/>
      <c r="F393" s="138"/>
      <c r="G393" s="343"/>
      <c r="H393" s="343"/>
      <c r="I393" s="442">
        <f>SUM(D393:F393)</f>
        <v>0</v>
      </c>
      <c r="J393" s="79"/>
      <c r="K393" s="79"/>
      <c r="L393" s="79"/>
      <c r="M393" s="79"/>
    </row>
    <row r="394" spans="2:13" s="7" customFormat="1" ht="19.5" customHeight="1" thickBot="1">
      <c r="B394" s="156" t="s">
        <v>533</v>
      </c>
      <c r="C394" s="296">
        <v>3100</v>
      </c>
      <c r="D394" s="347">
        <f>SUM(D390:D393)</f>
        <v>0</v>
      </c>
      <c r="E394" s="347">
        <f>SUM(E390:E393)</f>
        <v>0</v>
      </c>
      <c r="F394" s="347">
        <f>SUM(F390:F393)</f>
        <v>0</v>
      </c>
      <c r="G394" s="347">
        <f>SUM(G390:G393)</f>
        <v>0</v>
      </c>
      <c r="H394" s="347">
        <f>SUM(H390:H393)</f>
        <v>0</v>
      </c>
      <c r="I394" s="347">
        <f>SUM(D394:H394)</f>
        <v>0</v>
      </c>
      <c r="J394" s="79"/>
      <c r="K394" s="79"/>
      <c r="L394" s="79"/>
      <c r="M394" s="79"/>
    </row>
    <row r="395" spans="2:13" s="7" customFormat="1" ht="19.5" customHeight="1">
      <c r="B395" s="304" t="s">
        <v>495</v>
      </c>
      <c r="C395" s="307"/>
      <c r="D395" s="355"/>
      <c r="E395" s="355"/>
      <c r="F395" s="355"/>
      <c r="G395" s="355"/>
      <c r="H395" s="355"/>
      <c r="I395" s="351"/>
      <c r="J395" s="79"/>
      <c r="K395" s="79"/>
      <c r="L395" s="79"/>
      <c r="M395" s="79"/>
    </row>
    <row r="396" spans="2:13" s="7" customFormat="1" ht="19.5" customHeight="1">
      <c r="B396" s="117" t="s">
        <v>411</v>
      </c>
      <c r="C396" s="6">
        <v>3201</v>
      </c>
      <c r="D396" s="443"/>
      <c r="E396" s="443"/>
      <c r="F396" s="443"/>
      <c r="G396" s="444"/>
      <c r="H396" s="444"/>
      <c r="I396" s="351">
        <f>SUM(D396:F396)</f>
        <v>0</v>
      </c>
      <c r="J396" s="79"/>
      <c r="K396" s="79"/>
      <c r="L396" s="79"/>
      <c r="M396" s="79"/>
    </row>
    <row r="397" spans="2:13" s="7" customFormat="1" ht="19.5" customHeight="1">
      <c r="B397" s="309" t="s">
        <v>527</v>
      </c>
      <c r="C397" s="307">
        <v>3210</v>
      </c>
      <c r="D397" s="134">
        <v>587050.52</v>
      </c>
      <c r="E397" s="356"/>
      <c r="F397" s="356"/>
      <c r="G397" s="356"/>
      <c r="H397" s="356"/>
      <c r="I397" s="357">
        <f>SUM(D397)</f>
        <v>587050.52</v>
      </c>
      <c r="J397" s="79"/>
      <c r="K397" s="79"/>
      <c r="L397" s="79"/>
      <c r="M397" s="79"/>
    </row>
    <row r="398" spans="2:13" s="7" customFormat="1" ht="19.5" customHeight="1">
      <c r="B398" s="156" t="s">
        <v>528</v>
      </c>
      <c r="C398" s="296">
        <v>3211</v>
      </c>
      <c r="D398" s="134">
        <v>11601</v>
      </c>
      <c r="E398" s="356"/>
      <c r="F398" s="356"/>
      <c r="G398" s="356"/>
      <c r="H398" s="356"/>
      <c r="I398" s="357">
        <f>SUM(D398)</f>
        <v>11601</v>
      </c>
      <c r="J398" s="79"/>
      <c r="K398" s="79"/>
      <c r="L398" s="79"/>
      <c r="M398" s="79"/>
    </row>
    <row r="399" spans="2:13" s="7" customFormat="1" ht="19.5" customHeight="1">
      <c r="B399" s="156" t="s">
        <v>529</v>
      </c>
      <c r="C399" s="296">
        <v>3212</v>
      </c>
      <c r="D399" s="134"/>
      <c r="E399" s="356"/>
      <c r="F399" s="356"/>
      <c r="G399" s="356"/>
      <c r="H399" s="356"/>
      <c r="I399" s="357">
        <f>SUM(D399)</f>
        <v>0</v>
      </c>
      <c r="J399" s="79"/>
      <c r="K399" s="79"/>
      <c r="L399" s="79"/>
      <c r="M399" s="79"/>
    </row>
    <row r="400" spans="2:13" s="7" customFormat="1" ht="19.5" customHeight="1">
      <c r="B400" s="156" t="s">
        <v>543</v>
      </c>
      <c r="C400" s="296">
        <v>3213</v>
      </c>
      <c r="D400" s="134"/>
      <c r="E400" s="356"/>
      <c r="F400" s="356"/>
      <c r="G400" s="356"/>
      <c r="H400" s="356"/>
      <c r="I400" s="357">
        <f>SUM(D400)</f>
        <v>0</v>
      </c>
      <c r="J400" s="79"/>
      <c r="K400" s="79"/>
      <c r="L400" s="79"/>
      <c r="M400" s="79"/>
    </row>
    <row r="401" spans="2:13" s="7" customFormat="1" ht="19.5" customHeight="1">
      <c r="B401" s="127" t="s">
        <v>544</v>
      </c>
      <c r="C401" s="123">
        <v>3214</v>
      </c>
      <c r="D401" s="356"/>
      <c r="E401" s="356"/>
      <c r="F401" s="356"/>
      <c r="G401" s="236">
        <v>83720.88</v>
      </c>
      <c r="H401" s="356"/>
      <c r="I401" s="357">
        <f>SUM(G401)</f>
        <v>83720.88</v>
      </c>
      <c r="J401" s="79"/>
      <c r="K401" s="79"/>
      <c r="L401" s="79"/>
      <c r="M401" s="79"/>
    </row>
    <row r="402" spans="2:13" s="7" customFormat="1" ht="19.5" customHeight="1">
      <c r="B402" s="127" t="s">
        <v>566</v>
      </c>
      <c r="C402" s="123">
        <v>3215</v>
      </c>
      <c r="D402" s="356"/>
      <c r="E402" s="356"/>
      <c r="F402" s="356"/>
      <c r="G402" s="356"/>
      <c r="H402" s="236">
        <v>379709</v>
      </c>
      <c r="I402" s="357">
        <f>SUM(H402)</f>
        <v>379709</v>
      </c>
      <c r="J402" s="79"/>
      <c r="K402" s="79"/>
      <c r="L402" s="79"/>
      <c r="M402" s="79"/>
    </row>
    <row r="403" spans="2:13" s="7" customFormat="1" ht="19.5" customHeight="1">
      <c r="B403" s="156" t="s">
        <v>514</v>
      </c>
      <c r="C403" s="296">
        <v>3230</v>
      </c>
      <c r="D403" s="134"/>
      <c r="E403" s="134">
        <v>88883.6</v>
      </c>
      <c r="F403" s="134"/>
      <c r="G403" s="134"/>
      <c r="H403" s="134"/>
      <c r="I403" s="357">
        <f aca="true" t="shared" si="2" ref="I403:I408">SUM(D403:H403)</f>
        <v>88883.6</v>
      </c>
      <c r="J403" s="79"/>
      <c r="K403" s="79"/>
      <c r="L403" s="79"/>
      <c r="M403" s="79"/>
    </row>
    <row r="404" spans="2:13" s="7" customFormat="1" ht="19.5" customHeight="1">
      <c r="B404" s="127" t="s">
        <v>414</v>
      </c>
      <c r="C404" s="123">
        <v>3240</v>
      </c>
      <c r="D404" s="213"/>
      <c r="E404" s="213">
        <v>63820.79</v>
      </c>
      <c r="F404" s="213"/>
      <c r="G404" s="213"/>
      <c r="H404" s="213"/>
      <c r="I404" s="358">
        <f t="shared" si="2"/>
        <v>63820.79</v>
      </c>
      <c r="J404" s="79"/>
      <c r="K404" s="79"/>
      <c r="L404" s="79"/>
      <c r="M404" s="79"/>
    </row>
    <row r="405" spans="2:13" s="7" customFormat="1" ht="19.5" customHeight="1">
      <c r="B405" s="117" t="s">
        <v>415</v>
      </c>
      <c r="C405" s="6">
        <v>3251</v>
      </c>
      <c r="D405" s="213"/>
      <c r="E405" s="213"/>
      <c r="F405" s="213"/>
      <c r="G405" s="213"/>
      <c r="H405" s="213"/>
      <c r="I405" s="358">
        <f t="shared" si="2"/>
        <v>0</v>
      </c>
      <c r="J405" s="79"/>
      <c r="K405" s="79"/>
      <c r="L405" s="79"/>
      <c r="M405" s="79"/>
    </row>
    <row r="406" spans="2:13" s="7" customFormat="1" ht="19.5" customHeight="1">
      <c r="B406" s="127" t="s">
        <v>494</v>
      </c>
      <c r="C406" s="123">
        <v>3269</v>
      </c>
      <c r="D406" s="213"/>
      <c r="E406" s="213"/>
      <c r="F406" s="213"/>
      <c r="G406" s="213"/>
      <c r="H406" s="213"/>
      <c r="I406" s="358">
        <f t="shared" si="2"/>
        <v>0</v>
      </c>
      <c r="J406" s="79"/>
      <c r="K406" s="79"/>
      <c r="L406" s="79"/>
      <c r="M406" s="79"/>
    </row>
    <row r="407" spans="2:13" s="7" customFormat="1" ht="19.5" customHeight="1">
      <c r="B407" s="127" t="s">
        <v>154</v>
      </c>
      <c r="C407" s="123">
        <v>3299</v>
      </c>
      <c r="D407" s="134"/>
      <c r="E407" s="134">
        <v>1955.5</v>
      </c>
      <c r="F407" s="134">
        <v>750000</v>
      </c>
      <c r="G407" s="134"/>
      <c r="H407" s="134"/>
      <c r="I407" s="357">
        <f t="shared" si="2"/>
        <v>751955.5</v>
      </c>
      <c r="J407" s="79"/>
      <c r="K407" s="79"/>
      <c r="L407" s="79"/>
      <c r="M407" s="79"/>
    </row>
    <row r="408" spans="2:13" s="7" customFormat="1" ht="19.5" customHeight="1" thickBot="1">
      <c r="B408" s="127" t="s">
        <v>496</v>
      </c>
      <c r="C408" s="126">
        <v>3200</v>
      </c>
      <c r="D408" s="313">
        <f>ROUND(SUM(D396:D407),2)</f>
        <v>598651.52</v>
      </c>
      <c r="E408" s="313">
        <f>ROUND(SUM(E396:E407),2)</f>
        <v>154659.89</v>
      </c>
      <c r="F408" s="313">
        <f>ROUND(SUM(F396:F407),2)</f>
        <v>750000</v>
      </c>
      <c r="G408" s="313">
        <f>ROUND(SUM(G396:G407),2)</f>
        <v>83720.88</v>
      </c>
      <c r="H408" s="313">
        <f>ROUND(SUM(H396:H407),2)</f>
        <v>379709</v>
      </c>
      <c r="I408" s="313">
        <f t="shared" si="2"/>
        <v>1966741.29</v>
      </c>
      <c r="J408" s="79"/>
      <c r="K408" s="79"/>
      <c r="L408" s="79"/>
      <c r="M408" s="79"/>
    </row>
    <row r="409" spans="2:13" s="7" customFormat="1" ht="19.5" customHeight="1">
      <c r="B409" s="17" t="s">
        <v>9</v>
      </c>
      <c r="C409" s="63"/>
      <c r="D409" s="339"/>
      <c r="E409" s="345"/>
      <c r="F409" s="345"/>
      <c r="G409" s="345"/>
      <c r="H409" s="345"/>
      <c r="I409" s="345"/>
      <c r="J409" s="79"/>
      <c r="K409" s="79"/>
      <c r="L409" s="79"/>
      <c r="M409" s="79"/>
    </row>
    <row r="410" spans="2:13" s="7" customFormat="1" ht="19.5" customHeight="1">
      <c r="B410" s="117" t="s">
        <v>56</v>
      </c>
      <c r="C410" s="6">
        <v>3399</v>
      </c>
      <c r="D410" s="340"/>
      <c r="E410" s="340"/>
      <c r="F410" s="340"/>
      <c r="G410" s="340"/>
      <c r="H410" s="340"/>
      <c r="I410" s="407">
        <f>SUM(D410:H410)</f>
        <v>0</v>
      </c>
      <c r="J410" s="79"/>
      <c r="K410" s="79"/>
      <c r="L410" s="79"/>
      <c r="M410" s="79"/>
    </row>
    <row r="411" spans="2:13" s="7" customFormat="1" ht="19.5" customHeight="1" thickBot="1">
      <c r="B411" s="117" t="s">
        <v>324</v>
      </c>
      <c r="C411" s="62">
        <v>3300</v>
      </c>
      <c r="D411" s="313">
        <f>ROUND(D410,2)</f>
        <v>0</v>
      </c>
      <c r="E411" s="313">
        <f>ROUND(E410,2)</f>
        <v>0</v>
      </c>
      <c r="F411" s="313">
        <f>ROUND(F410,2)</f>
        <v>0</v>
      </c>
      <c r="G411" s="313">
        <f>ROUND(G410,2)</f>
        <v>0</v>
      </c>
      <c r="H411" s="313">
        <f>ROUND(H410,2)</f>
        <v>0</v>
      </c>
      <c r="I411" s="313">
        <f>SUM(D411:H411)</f>
        <v>0</v>
      </c>
      <c r="J411" s="79"/>
      <c r="K411" s="79"/>
      <c r="L411" s="79"/>
      <c r="M411" s="79"/>
    </row>
    <row r="412" spans="2:13" s="7" customFormat="1" ht="19.5" customHeight="1">
      <c r="B412" s="277" t="s">
        <v>10</v>
      </c>
      <c r="C412" s="278"/>
      <c r="D412" s="345"/>
      <c r="E412" s="345"/>
      <c r="F412" s="345"/>
      <c r="G412" s="345"/>
      <c r="H412" s="345"/>
      <c r="I412" s="345"/>
      <c r="J412" s="79"/>
      <c r="K412" s="79"/>
      <c r="L412" s="79"/>
      <c r="M412" s="79"/>
    </row>
    <row r="413" spans="2:13" s="7" customFormat="1" ht="19.5" customHeight="1">
      <c r="B413" s="127" t="s">
        <v>61</v>
      </c>
      <c r="C413" s="123">
        <v>3431</v>
      </c>
      <c r="D413" s="213"/>
      <c r="E413" s="213"/>
      <c r="F413" s="213"/>
      <c r="G413" s="213"/>
      <c r="H413" s="213"/>
      <c r="I413" s="358">
        <f aca="true" t="shared" si="3" ref="I413:I420">SUM(D413:H413)</f>
        <v>0</v>
      </c>
      <c r="J413" s="79"/>
      <c r="K413" s="79"/>
      <c r="L413" s="79"/>
      <c r="M413" s="79"/>
    </row>
    <row r="414" spans="2:13" s="7" customFormat="1" ht="19.5" customHeight="1">
      <c r="B414" s="127" t="s">
        <v>156</v>
      </c>
      <c r="C414" s="123">
        <v>3432</v>
      </c>
      <c r="D414" s="213"/>
      <c r="E414" s="213"/>
      <c r="F414" s="213"/>
      <c r="G414" s="213"/>
      <c r="H414" s="213"/>
      <c r="I414" s="358">
        <f t="shared" si="3"/>
        <v>0</v>
      </c>
      <c r="J414" s="79"/>
      <c r="K414" s="79"/>
      <c r="L414" s="79"/>
      <c r="M414" s="79"/>
    </row>
    <row r="415" spans="2:13" s="7" customFormat="1" ht="19.5" customHeight="1">
      <c r="B415" s="127" t="s">
        <v>230</v>
      </c>
      <c r="C415" s="123">
        <v>3433</v>
      </c>
      <c r="D415" s="213"/>
      <c r="E415" s="213"/>
      <c r="F415" s="213"/>
      <c r="G415" s="213"/>
      <c r="H415" s="213"/>
      <c r="I415" s="358">
        <f t="shared" si="3"/>
        <v>0</v>
      </c>
      <c r="J415" s="79"/>
      <c r="K415" s="79"/>
      <c r="L415" s="79"/>
      <c r="M415" s="79"/>
    </row>
    <row r="416" spans="2:13" s="7" customFormat="1" ht="19.5" customHeight="1">
      <c r="B416" s="117" t="s">
        <v>114</v>
      </c>
      <c r="C416" s="6">
        <v>3440</v>
      </c>
      <c r="D416" s="213"/>
      <c r="E416" s="213"/>
      <c r="F416" s="213"/>
      <c r="G416" s="213"/>
      <c r="H416" s="213"/>
      <c r="I416" s="358">
        <f t="shared" si="3"/>
        <v>0</v>
      </c>
      <c r="J416" s="79"/>
      <c r="K416" s="79"/>
      <c r="L416" s="79"/>
      <c r="M416" s="79"/>
    </row>
    <row r="417" spans="2:13" s="7" customFormat="1" ht="19.5" customHeight="1">
      <c r="B417" s="117" t="s">
        <v>262</v>
      </c>
      <c r="C417" s="6">
        <v>3495</v>
      </c>
      <c r="D417" s="213"/>
      <c r="E417" s="213"/>
      <c r="F417" s="213"/>
      <c r="G417" s="213"/>
      <c r="H417" s="213"/>
      <c r="I417" s="358">
        <f t="shared" si="3"/>
        <v>0</v>
      </c>
      <c r="J417" s="79"/>
      <c r="K417" s="79"/>
      <c r="L417" s="79"/>
      <c r="M417" s="79"/>
    </row>
    <row r="418" spans="2:13" s="7" customFormat="1" ht="19.5" customHeight="1">
      <c r="B418" s="127" t="s">
        <v>420</v>
      </c>
      <c r="C418" s="123">
        <v>3497</v>
      </c>
      <c r="D418" s="134"/>
      <c r="E418" s="134"/>
      <c r="F418" s="134"/>
      <c r="G418" s="134"/>
      <c r="H418" s="134"/>
      <c r="I418" s="357">
        <f t="shared" si="3"/>
        <v>0</v>
      </c>
      <c r="J418" s="79"/>
      <c r="K418" s="79"/>
      <c r="L418" s="79"/>
      <c r="M418" s="79"/>
    </row>
    <row r="419" spans="2:13" s="7" customFormat="1" ht="19.5" customHeight="1" thickBot="1">
      <c r="B419" s="127" t="s">
        <v>349</v>
      </c>
      <c r="C419" s="126">
        <v>3400</v>
      </c>
      <c r="D419" s="313">
        <f>ROUND(SUM(D413:D418),2)</f>
        <v>0</v>
      </c>
      <c r="E419" s="313">
        <f>ROUND(SUM(E413:E418),2)</f>
        <v>0</v>
      </c>
      <c r="F419" s="313">
        <f>ROUND(SUM(F413:F418),2)</f>
        <v>0</v>
      </c>
      <c r="G419" s="313">
        <f>ROUND(SUM(G413:G418),2)</f>
        <v>0</v>
      </c>
      <c r="H419" s="313">
        <f>ROUND(SUM(H413:H418),2)</f>
        <v>0</v>
      </c>
      <c r="I419" s="313">
        <f t="shared" si="3"/>
        <v>0</v>
      </c>
      <c r="J419" s="79"/>
      <c r="K419" s="79"/>
      <c r="L419" s="79"/>
      <c r="M419" s="79"/>
    </row>
    <row r="420" spans="2:13" s="7" customFormat="1" ht="19.5" customHeight="1" thickBot="1">
      <c r="B420" s="125" t="s">
        <v>350</v>
      </c>
      <c r="C420" s="126">
        <v>3000</v>
      </c>
      <c r="D420" s="313">
        <f>ROUND(D394+D408+D411+D419,2)</f>
        <v>598651.52</v>
      </c>
      <c r="E420" s="313">
        <f>ROUND(E394+E408+E411+E419,2)</f>
        <v>154659.89</v>
      </c>
      <c r="F420" s="313">
        <f>ROUND(F394+F408+F411+F419,2)</f>
        <v>750000</v>
      </c>
      <c r="G420" s="313">
        <f>ROUND(G394+G408+G411+G419,2)</f>
        <v>83720.88</v>
      </c>
      <c r="H420" s="313">
        <f>ROUND(H394+H408+H411+H419,2)</f>
        <v>379709</v>
      </c>
      <c r="I420" s="313">
        <f t="shared" si="3"/>
        <v>1966741.29</v>
      </c>
      <c r="J420" s="79"/>
      <c r="K420" s="79"/>
      <c r="L420" s="79"/>
      <c r="M420" s="79"/>
    </row>
    <row r="421" spans="2:13" s="7" customFormat="1" ht="12.75">
      <c r="B421" s="79"/>
      <c r="C421" s="79"/>
      <c r="D421" s="79"/>
      <c r="E421" s="279"/>
      <c r="F421" s="79"/>
      <c r="G421" s="79"/>
      <c r="H421" s="79"/>
      <c r="I421" s="79"/>
      <c r="J421" s="79"/>
      <c r="K421" s="79"/>
      <c r="L421" s="79"/>
      <c r="M421" s="79"/>
    </row>
    <row r="422" spans="2:13" s="7" customFormat="1" ht="12.75">
      <c r="B422" s="254" t="s">
        <v>41</v>
      </c>
      <c r="C422" s="79"/>
      <c r="D422" s="79"/>
      <c r="E422" s="79"/>
      <c r="F422" s="79"/>
      <c r="G422" s="79"/>
      <c r="H422" s="79"/>
      <c r="I422" s="79"/>
      <c r="J422" s="79"/>
      <c r="K422" s="79"/>
      <c r="L422" s="79"/>
      <c r="M422" s="79"/>
    </row>
    <row r="423" spans="2:11" s="7" customFormat="1" ht="12.75">
      <c r="B423" s="79"/>
      <c r="C423" s="79"/>
      <c r="D423" s="79"/>
      <c r="E423" s="79"/>
      <c r="F423" s="79"/>
      <c r="G423" s="79"/>
      <c r="H423" s="79"/>
      <c r="I423" s="79"/>
      <c r="J423" s="79"/>
      <c r="K423" s="79"/>
    </row>
    <row r="424" spans="2:11" s="7" customFormat="1" ht="12.75">
      <c r="B424" s="79"/>
      <c r="C424" s="79"/>
      <c r="D424" s="38"/>
      <c r="E424" s="79"/>
      <c r="F424" s="79"/>
      <c r="G424" s="79"/>
      <c r="H424" s="79"/>
      <c r="I424" s="79"/>
      <c r="J424" s="79"/>
      <c r="K424" s="79"/>
    </row>
    <row r="425" spans="1:11" s="7" customFormat="1" ht="12.75">
      <c r="A425" s="7" t="s">
        <v>163</v>
      </c>
      <c r="B425" s="23" t="str">
        <f>$B$1</f>
        <v>DISTRICT SCHOOL BOARD OF GULF COUNTY </v>
      </c>
      <c r="C425" s="79"/>
      <c r="D425" s="79"/>
      <c r="E425" s="79"/>
      <c r="F425" s="79"/>
      <c r="G425" s="79"/>
      <c r="H425" s="280"/>
      <c r="I425" s="38"/>
      <c r="K425" s="281" t="s">
        <v>240</v>
      </c>
    </row>
    <row r="426" spans="2:11" s="7" customFormat="1" ht="12.75">
      <c r="B426" s="240" t="s">
        <v>597</v>
      </c>
      <c r="C426" s="79"/>
      <c r="D426" s="79"/>
      <c r="E426" s="79"/>
      <c r="F426" s="79"/>
      <c r="G426" s="79"/>
      <c r="H426" s="79"/>
      <c r="I426" s="38"/>
      <c r="K426" s="239" t="s">
        <v>75</v>
      </c>
    </row>
    <row r="427" spans="2:11" s="7" customFormat="1" ht="12.75">
      <c r="B427" s="253" t="str">
        <f>+B4</f>
        <v>For the Fiscal Year Ended June 30, 2011</v>
      </c>
      <c r="C427" s="84"/>
      <c r="D427" s="84"/>
      <c r="E427" s="84"/>
      <c r="F427" s="84"/>
      <c r="G427" s="84"/>
      <c r="H427" s="84"/>
      <c r="I427" s="435"/>
      <c r="J427" s="84"/>
      <c r="K427" s="436" t="s">
        <v>492</v>
      </c>
    </row>
    <row r="428" spans="2:11" s="7" customFormat="1" ht="18.75" customHeight="1">
      <c r="B428" s="282"/>
      <c r="C428" s="194"/>
      <c r="D428" s="283">
        <v>100</v>
      </c>
      <c r="E428" s="283">
        <v>200</v>
      </c>
      <c r="F428" s="283">
        <v>300</v>
      </c>
      <c r="G428" s="283">
        <v>400</v>
      </c>
      <c r="H428" s="283">
        <v>500</v>
      </c>
      <c r="I428" s="283">
        <v>600</v>
      </c>
      <c r="J428" s="283">
        <v>700</v>
      </c>
      <c r="K428" s="194"/>
    </row>
    <row r="429" spans="2:11" s="7" customFormat="1" ht="18.75" customHeight="1">
      <c r="B429" s="284"/>
      <c r="C429" s="244" t="s">
        <v>4</v>
      </c>
      <c r="D429" s="194"/>
      <c r="E429" s="193" t="s">
        <v>13</v>
      </c>
      <c r="F429" s="193" t="s">
        <v>14</v>
      </c>
      <c r="G429" s="193" t="s">
        <v>15</v>
      </c>
      <c r="H429" s="193" t="s">
        <v>16</v>
      </c>
      <c r="I429" s="193" t="s">
        <v>17</v>
      </c>
      <c r="J429" s="193" t="s">
        <v>18</v>
      </c>
      <c r="K429" s="276"/>
    </row>
    <row r="430" spans="2:11" s="7" customFormat="1" ht="18.75" customHeight="1">
      <c r="B430" s="285"/>
      <c r="C430" s="211" t="s">
        <v>6</v>
      </c>
      <c r="D430" s="211" t="s">
        <v>19</v>
      </c>
      <c r="E430" s="211" t="s">
        <v>20</v>
      </c>
      <c r="F430" s="211" t="s">
        <v>21</v>
      </c>
      <c r="G430" s="211" t="s">
        <v>21</v>
      </c>
      <c r="H430" s="211" t="s">
        <v>22</v>
      </c>
      <c r="I430" s="211" t="s">
        <v>23</v>
      </c>
      <c r="J430" s="211" t="s">
        <v>24</v>
      </c>
      <c r="K430" s="211" t="s">
        <v>25</v>
      </c>
    </row>
    <row r="431" spans="2:11" s="7" customFormat="1" ht="18.75" customHeight="1">
      <c r="B431" s="120" t="s">
        <v>26</v>
      </c>
      <c r="C431" s="121"/>
      <c r="D431" s="345"/>
      <c r="E431" s="345"/>
      <c r="F431" s="345"/>
      <c r="G431" s="345"/>
      <c r="H431" s="345"/>
      <c r="I431" s="345"/>
      <c r="J431" s="345"/>
      <c r="K431" s="345"/>
    </row>
    <row r="432" spans="2:11" s="7" customFormat="1" ht="18.75" customHeight="1">
      <c r="B432" s="277" t="s">
        <v>27</v>
      </c>
      <c r="C432" s="278"/>
      <c r="D432" s="359"/>
      <c r="E432" s="359"/>
      <c r="F432" s="359"/>
      <c r="G432" s="359"/>
      <c r="H432" s="359"/>
      <c r="I432" s="359"/>
      <c r="J432" s="359"/>
      <c r="K432" s="359"/>
    </row>
    <row r="433" spans="2:11" s="7" customFormat="1" ht="18.75" customHeight="1">
      <c r="B433" s="127" t="s">
        <v>351</v>
      </c>
      <c r="C433" s="123">
        <v>5000</v>
      </c>
      <c r="D433" s="213">
        <v>450640.88</v>
      </c>
      <c r="E433" s="213">
        <v>129933.72</v>
      </c>
      <c r="F433" s="213"/>
      <c r="G433" s="213"/>
      <c r="H433" s="213"/>
      <c r="I433" s="213"/>
      <c r="J433" s="213">
        <v>12078.4</v>
      </c>
      <c r="K433" s="327">
        <f aca="true" t="shared" si="4" ref="K433:K450">ROUND(SUM(D433:J433),2)</f>
        <v>592653</v>
      </c>
    </row>
    <row r="434" spans="2:11" s="7" customFormat="1" ht="18.75" customHeight="1">
      <c r="B434" s="127" t="s">
        <v>352</v>
      </c>
      <c r="C434" s="123">
        <v>6100</v>
      </c>
      <c r="D434" s="213"/>
      <c r="E434" s="213"/>
      <c r="F434" s="213"/>
      <c r="G434" s="213"/>
      <c r="H434" s="213"/>
      <c r="I434" s="213"/>
      <c r="J434" s="213"/>
      <c r="K434" s="327">
        <f t="shared" si="4"/>
        <v>0</v>
      </c>
    </row>
    <row r="435" spans="2:11" s="7" customFormat="1" ht="18.75" customHeight="1">
      <c r="B435" s="127" t="s">
        <v>353</v>
      </c>
      <c r="C435" s="123">
        <v>6200</v>
      </c>
      <c r="D435" s="213"/>
      <c r="E435" s="213"/>
      <c r="F435" s="213"/>
      <c r="G435" s="213"/>
      <c r="H435" s="213"/>
      <c r="I435" s="213"/>
      <c r="J435" s="213"/>
      <c r="K435" s="327">
        <f t="shared" si="4"/>
        <v>0</v>
      </c>
    </row>
    <row r="436" spans="2:11" s="7" customFormat="1" ht="18.75" customHeight="1">
      <c r="B436" s="127" t="s">
        <v>421</v>
      </c>
      <c r="C436" s="123">
        <v>6300</v>
      </c>
      <c r="D436" s="213"/>
      <c r="E436" s="213"/>
      <c r="F436" s="213"/>
      <c r="G436" s="213"/>
      <c r="H436" s="213"/>
      <c r="I436" s="213"/>
      <c r="J436" s="213"/>
      <c r="K436" s="327">
        <f t="shared" si="4"/>
        <v>0</v>
      </c>
    </row>
    <row r="437" spans="2:11" s="7" customFormat="1" ht="18.75" customHeight="1">
      <c r="B437" s="127" t="s">
        <v>355</v>
      </c>
      <c r="C437" s="123">
        <v>6400</v>
      </c>
      <c r="D437" s="213"/>
      <c r="E437" s="213"/>
      <c r="F437" s="213"/>
      <c r="G437" s="213"/>
      <c r="H437" s="213"/>
      <c r="I437" s="213"/>
      <c r="J437" s="213"/>
      <c r="K437" s="327">
        <f t="shared" si="4"/>
        <v>0</v>
      </c>
    </row>
    <row r="438" spans="2:11" s="7" customFormat="1" ht="18.75" customHeight="1">
      <c r="B438" s="127" t="s">
        <v>356</v>
      </c>
      <c r="C438" s="123">
        <v>6500</v>
      </c>
      <c r="D438" s="213"/>
      <c r="E438" s="213"/>
      <c r="F438" s="213"/>
      <c r="G438" s="213"/>
      <c r="H438" s="213"/>
      <c r="I438" s="213"/>
      <c r="J438" s="213"/>
      <c r="K438" s="327">
        <f t="shared" si="4"/>
        <v>0</v>
      </c>
    </row>
    <row r="439" spans="2:11" s="7" customFormat="1" ht="18.75" customHeight="1">
      <c r="B439" s="127" t="s">
        <v>422</v>
      </c>
      <c r="C439" s="123">
        <v>7100</v>
      </c>
      <c r="D439" s="213"/>
      <c r="E439" s="213"/>
      <c r="F439" s="213"/>
      <c r="G439" s="213"/>
      <c r="H439" s="213"/>
      <c r="I439" s="213"/>
      <c r="J439" s="213"/>
      <c r="K439" s="327">
        <f t="shared" si="4"/>
        <v>0</v>
      </c>
    </row>
    <row r="440" spans="2:11" s="7" customFormat="1" ht="18.75" customHeight="1">
      <c r="B440" s="127" t="s">
        <v>358</v>
      </c>
      <c r="C440" s="123">
        <v>7200</v>
      </c>
      <c r="D440" s="213"/>
      <c r="E440" s="213"/>
      <c r="F440" s="213"/>
      <c r="G440" s="213"/>
      <c r="H440" s="213"/>
      <c r="I440" s="213"/>
      <c r="J440" s="213"/>
      <c r="K440" s="327">
        <f t="shared" si="4"/>
        <v>0</v>
      </c>
    </row>
    <row r="441" spans="2:11" s="7" customFormat="1" ht="18.75" customHeight="1">
      <c r="B441" s="127" t="s">
        <v>359</v>
      </c>
      <c r="C441" s="123">
        <v>7300</v>
      </c>
      <c r="D441" s="213"/>
      <c r="E441" s="213"/>
      <c r="F441" s="213"/>
      <c r="G441" s="213"/>
      <c r="H441" s="213"/>
      <c r="I441" s="213"/>
      <c r="J441" s="213"/>
      <c r="K441" s="327">
        <f t="shared" si="4"/>
        <v>0</v>
      </c>
    </row>
    <row r="442" spans="2:11" s="7" customFormat="1" ht="18.75" customHeight="1">
      <c r="B442" s="127" t="s">
        <v>360</v>
      </c>
      <c r="C442" s="123">
        <v>7410</v>
      </c>
      <c r="D442" s="213"/>
      <c r="E442" s="213"/>
      <c r="F442" s="213"/>
      <c r="G442" s="213"/>
      <c r="H442" s="213"/>
      <c r="I442" s="213"/>
      <c r="J442" s="213"/>
      <c r="K442" s="327">
        <f t="shared" si="4"/>
        <v>0</v>
      </c>
    </row>
    <row r="443" spans="2:11" s="7" customFormat="1" ht="18.75" customHeight="1">
      <c r="B443" s="127" t="s">
        <v>361</v>
      </c>
      <c r="C443" s="123">
        <v>7500</v>
      </c>
      <c r="D443" s="213"/>
      <c r="E443" s="213"/>
      <c r="F443" s="213"/>
      <c r="G443" s="213"/>
      <c r="H443" s="213"/>
      <c r="I443" s="213"/>
      <c r="J443" s="213"/>
      <c r="K443" s="327">
        <f t="shared" si="4"/>
        <v>0</v>
      </c>
    </row>
    <row r="444" spans="2:11" s="7" customFormat="1" ht="18.75" customHeight="1">
      <c r="B444" s="127" t="s">
        <v>362</v>
      </c>
      <c r="C444" s="123">
        <v>7600</v>
      </c>
      <c r="D444" s="213"/>
      <c r="E444" s="213"/>
      <c r="F444" s="213"/>
      <c r="G444" s="213"/>
      <c r="H444" s="213"/>
      <c r="I444" s="213">
        <v>2848.52</v>
      </c>
      <c r="J444" s="213"/>
      <c r="K444" s="327">
        <f t="shared" si="4"/>
        <v>2848.52</v>
      </c>
    </row>
    <row r="445" spans="2:11" s="7" customFormat="1" ht="18.75" customHeight="1">
      <c r="B445" s="127" t="s">
        <v>363</v>
      </c>
      <c r="C445" s="123">
        <v>7700</v>
      </c>
      <c r="D445" s="213"/>
      <c r="E445" s="213"/>
      <c r="F445" s="213"/>
      <c r="G445" s="213"/>
      <c r="H445" s="213"/>
      <c r="I445" s="213"/>
      <c r="J445" s="213"/>
      <c r="K445" s="327">
        <f t="shared" si="4"/>
        <v>0</v>
      </c>
    </row>
    <row r="446" spans="2:11" s="7" customFormat="1" ht="18.75" customHeight="1">
      <c r="B446" s="127" t="s">
        <v>364</v>
      </c>
      <c r="C446" s="123">
        <v>7800</v>
      </c>
      <c r="D446" s="213"/>
      <c r="E446" s="213"/>
      <c r="F446" s="213"/>
      <c r="G446" s="213"/>
      <c r="H446" s="213"/>
      <c r="I446" s="213"/>
      <c r="J446" s="213"/>
      <c r="K446" s="327">
        <f t="shared" si="4"/>
        <v>0</v>
      </c>
    </row>
    <row r="447" spans="2:11" s="7" customFormat="1" ht="18.75" customHeight="1">
      <c r="B447" s="127" t="s">
        <v>365</v>
      </c>
      <c r="C447" s="123">
        <v>7900</v>
      </c>
      <c r="D447" s="213"/>
      <c r="E447" s="213"/>
      <c r="F447" s="213"/>
      <c r="G447" s="213"/>
      <c r="H447" s="213"/>
      <c r="I447" s="213"/>
      <c r="J447" s="213"/>
      <c r="K447" s="327">
        <f t="shared" si="4"/>
        <v>0</v>
      </c>
    </row>
    <row r="448" spans="2:11" s="7" customFormat="1" ht="18.75" customHeight="1">
      <c r="B448" s="156" t="s">
        <v>366</v>
      </c>
      <c r="C448" s="296">
        <v>8100</v>
      </c>
      <c r="D448" s="213"/>
      <c r="E448" s="213"/>
      <c r="F448" s="213"/>
      <c r="G448" s="213"/>
      <c r="H448" s="213"/>
      <c r="I448" s="213"/>
      <c r="J448" s="213"/>
      <c r="K448" s="327">
        <f t="shared" si="4"/>
        <v>0</v>
      </c>
    </row>
    <row r="449" spans="2:12" s="7" customFormat="1" ht="18.75" customHeight="1">
      <c r="B449" s="101" t="s">
        <v>367</v>
      </c>
      <c r="C449" s="89">
        <v>8200</v>
      </c>
      <c r="D449" s="213"/>
      <c r="E449" s="213"/>
      <c r="F449" s="213"/>
      <c r="G449" s="213"/>
      <c r="H449" s="213"/>
      <c r="I449" s="213"/>
      <c r="J449" s="213"/>
      <c r="K449" s="327">
        <f t="shared" si="4"/>
        <v>0</v>
      </c>
      <c r="L449" s="38"/>
    </row>
    <row r="450" spans="2:11" s="7" customFormat="1" ht="18.75" customHeight="1">
      <c r="B450" s="127" t="s">
        <v>368</v>
      </c>
      <c r="C450" s="123">
        <v>9100</v>
      </c>
      <c r="D450" s="213"/>
      <c r="E450" s="213"/>
      <c r="F450" s="213"/>
      <c r="G450" s="213"/>
      <c r="H450" s="213"/>
      <c r="I450" s="213"/>
      <c r="J450" s="213"/>
      <c r="K450" s="327">
        <f t="shared" si="4"/>
        <v>0</v>
      </c>
    </row>
    <row r="451" spans="2:11" s="7" customFormat="1" ht="18.75" customHeight="1">
      <c r="B451" s="277" t="s">
        <v>28</v>
      </c>
      <c r="C451" s="286"/>
      <c r="D451" s="343"/>
      <c r="E451" s="343"/>
      <c r="F451" s="343"/>
      <c r="G451" s="343"/>
      <c r="H451" s="343"/>
      <c r="I451" s="326"/>
      <c r="J451" s="343"/>
      <c r="K451" s="345"/>
    </row>
    <row r="452" spans="2:11" s="7" customFormat="1" ht="18.75" customHeight="1">
      <c r="B452" s="127" t="s">
        <v>360</v>
      </c>
      <c r="C452" s="123">
        <v>7420</v>
      </c>
      <c r="D452" s="319"/>
      <c r="E452" s="319"/>
      <c r="F452" s="319"/>
      <c r="G452" s="319"/>
      <c r="H452" s="319"/>
      <c r="I452" s="213"/>
      <c r="J452" s="319"/>
      <c r="K452" s="327">
        <f>ROUND(I452,2)</f>
        <v>0</v>
      </c>
    </row>
    <row r="453" spans="2:11" s="7" customFormat="1" ht="18.75" customHeight="1">
      <c r="B453" s="127" t="s">
        <v>370</v>
      </c>
      <c r="C453" s="123">
        <v>9300</v>
      </c>
      <c r="D453" s="319"/>
      <c r="E453" s="319"/>
      <c r="F453" s="319"/>
      <c r="G453" s="319"/>
      <c r="H453" s="319"/>
      <c r="I453" s="213">
        <v>3150</v>
      </c>
      <c r="J453" s="319"/>
      <c r="K453" s="327">
        <f>ROUND(I453,2)</f>
        <v>3150</v>
      </c>
    </row>
    <row r="454" spans="2:11" s="7" customFormat="1" ht="18.75" customHeight="1">
      <c r="B454" s="277" t="s">
        <v>29</v>
      </c>
      <c r="C454" s="278"/>
      <c r="D454" s="346"/>
      <c r="E454" s="346"/>
      <c r="F454" s="346"/>
      <c r="G454" s="346"/>
      <c r="H454" s="346"/>
      <c r="I454" s="346"/>
      <c r="J454" s="345"/>
      <c r="K454" s="345"/>
    </row>
    <row r="455" spans="2:11" s="7" customFormat="1" ht="18.75" customHeight="1">
      <c r="B455" s="127" t="s">
        <v>66</v>
      </c>
      <c r="C455" s="123">
        <v>710</v>
      </c>
      <c r="D455" s="319"/>
      <c r="E455" s="319"/>
      <c r="F455" s="319"/>
      <c r="G455" s="319"/>
      <c r="H455" s="319"/>
      <c r="I455" s="319"/>
      <c r="J455" s="213"/>
      <c r="K455" s="327">
        <f>ROUND(J455,2)</f>
        <v>0</v>
      </c>
    </row>
    <row r="456" spans="2:11" s="7" customFormat="1" ht="18.75" customHeight="1">
      <c r="B456" s="127" t="s">
        <v>67</v>
      </c>
      <c r="C456" s="123">
        <v>720</v>
      </c>
      <c r="D456" s="319"/>
      <c r="E456" s="319"/>
      <c r="F456" s="319"/>
      <c r="G456" s="319"/>
      <c r="H456" s="319"/>
      <c r="I456" s="319"/>
      <c r="J456" s="213"/>
      <c r="K456" s="327">
        <f>ROUND(J456,2)</f>
        <v>0</v>
      </c>
    </row>
    <row r="457" spans="2:11" s="7" customFormat="1" ht="18.75" customHeight="1">
      <c r="B457" s="408" t="s">
        <v>372</v>
      </c>
      <c r="C457" s="409"/>
      <c r="D457" s="357">
        <f>ROUND(SUM(D433:D450),2)</f>
        <v>450640.88</v>
      </c>
      <c r="E457" s="357">
        <f>ROUND(SUM(E433:E450),2)</f>
        <v>129933.72</v>
      </c>
      <c r="F457" s="357">
        <f>ROUND(SUM(F433:F450),2)</f>
        <v>0</v>
      </c>
      <c r="G457" s="357">
        <f>ROUND(SUM(G433:G450),2)</f>
        <v>0</v>
      </c>
      <c r="H457" s="357">
        <f>ROUND(SUM(H433:H450),2)</f>
        <v>0</v>
      </c>
      <c r="I457" s="357">
        <f>ROUND(SUM(I433:I450)+SUM(I452:I453),2)</f>
        <v>5998.52</v>
      </c>
      <c r="J457" s="357">
        <f>ROUND(SUM(J433:J450)+SUM(J455:J456),2)</f>
        <v>12078.4</v>
      </c>
      <c r="K457" s="375">
        <f>ROUND(SUM(D457:J457),2)</f>
        <v>598651.52</v>
      </c>
    </row>
    <row r="458" spans="2:11" s="7" customFormat="1" ht="18.75" customHeight="1" thickBot="1">
      <c r="B458" s="408" t="s">
        <v>49</v>
      </c>
      <c r="C458" s="409"/>
      <c r="D458" s="356"/>
      <c r="E458" s="356"/>
      <c r="F458" s="356"/>
      <c r="G458" s="356"/>
      <c r="H458" s="356"/>
      <c r="I458" s="356"/>
      <c r="J458" s="356"/>
      <c r="K458" s="445">
        <f>ROUND(D420-K457,2)</f>
        <v>0</v>
      </c>
    </row>
    <row r="459" spans="2:4" s="7" customFormat="1" ht="18.75" customHeight="1" thickTop="1">
      <c r="B459" s="432" t="s">
        <v>34</v>
      </c>
      <c r="C459" s="157"/>
      <c r="D459" s="428" t="s">
        <v>95</v>
      </c>
    </row>
    <row r="460" spans="2:4" s="7" customFormat="1" ht="18.75" customHeight="1">
      <c r="B460" s="55" t="s">
        <v>256</v>
      </c>
      <c r="C460" s="6">
        <v>3720</v>
      </c>
      <c r="D460" s="133"/>
    </row>
    <row r="461" spans="2:4" s="7" customFormat="1" ht="18.75" customHeight="1">
      <c r="B461" s="122" t="s">
        <v>260</v>
      </c>
      <c r="C461" s="411">
        <v>3730</v>
      </c>
      <c r="D461" s="133"/>
    </row>
    <row r="462" spans="2:4" s="7" customFormat="1" ht="18.75" customHeight="1">
      <c r="B462" s="122" t="s">
        <v>35</v>
      </c>
      <c r="C462" s="123">
        <v>3740</v>
      </c>
      <c r="D462" s="133"/>
    </row>
    <row r="463" spans="2:4" ht="18.75" customHeight="1">
      <c r="B463" s="17" t="s">
        <v>36</v>
      </c>
      <c r="C463" s="273"/>
      <c r="D463" s="403"/>
    </row>
    <row r="464" spans="2:4" ht="18.75" customHeight="1">
      <c r="B464" s="117" t="s">
        <v>406</v>
      </c>
      <c r="C464" s="6">
        <v>3610</v>
      </c>
      <c r="D464" s="133"/>
    </row>
    <row r="465" spans="2:4" ht="18.75" customHeight="1">
      <c r="B465" s="117" t="s">
        <v>373</v>
      </c>
      <c r="C465" s="6">
        <v>3620</v>
      </c>
      <c r="D465" s="133"/>
    </row>
    <row r="466" spans="2:4" ht="18.75" customHeight="1">
      <c r="B466" s="117" t="s">
        <v>374</v>
      </c>
      <c r="C466" s="6">
        <v>3630</v>
      </c>
      <c r="D466" s="133"/>
    </row>
    <row r="467" spans="2:4" ht="18.75" customHeight="1">
      <c r="B467" s="117" t="s">
        <v>407</v>
      </c>
      <c r="C467" s="6">
        <v>3650</v>
      </c>
      <c r="D467" s="133"/>
    </row>
    <row r="468" spans="2:4" ht="18.75" customHeight="1">
      <c r="B468" s="117" t="s">
        <v>376</v>
      </c>
      <c r="C468" s="6">
        <v>3660</v>
      </c>
      <c r="D468" s="133"/>
    </row>
    <row r="469" spans="2:4" ht="18.75" customHeight="1">
      <c r="B469" s="117" t="s">
        <v>377</v>
      </c>
      <c r="C469" s="6">
        <v>3670</v>
      </c>
      <c r="D469" s="134"/>
    </row>
    <row r="470" spans="2:4" ht="18.75" customHeight="1">
      <c r="B470" s="117" t="s">
        <v>378</v>
      </c>
      <c r="C470" s="6">
        <v>3690</v>
      </c>
      <c r="D470" s="352"/>
    </row>
    <row r="471" spans="2:4" ht="18.75" customHeight="1" thickBot="1">
      <c r="B471" s="117" t="s">
        <v>379</v>
      </c>
      <c r="C471" s="62">
        <v>3600</v>
      </c>
      <c r="D471" s="347">
        <f>ROUND(SUM(D464:D470),2)</f>
        <v>0</v>
      </c>
    </row>
    <row r="472" spans="2:4" ht="18.75" customHeight="1">
      <c r="B472" s="17" t="s">
        <v>37</v>
      </c>
      <c r="C472" s="273"/>
      <c r="D472" s="345"/>
    </row>
    <row r="473" spans="2:4" ht="18.75" customHeight="1">
      <c r="B473" s="117" t="s">
        <v>423</v>
      </c>
      <c r="C473" s="6">
        <v>910</v>
      </c>
      <c r="D473" s="133"/>
    </row>
    <row r="474" spans="2:4" ht="18.75" customHeight="1">
      <c r="B474" s="117" t="s">
        <v>380</v>
      </c>
      <c r="C474" s="6">
        <v>920</v>
      </c>
      <c r="D474" s="133"/>
    </row>
    <row r="475" spans="2:4" ht="18.75" customHeight="1">
      <c r="B475" s="117" t="s">
        <v>381</v>
      </c>
      <c r="C475" s="6">
        <v>930</v>
      </c>
      <c r="D475" s="133"/>
    </row>
    <row r="476" spans="2:4" ht="18.75" customHeight="1">
      <c r="B476" s="117" t="s">
        <v>407</v>
      </c>
      <c r="C476" s="6">
        <v>950</v>
      </c>
      <c r="D476" s="133"/>
    </row>
    <row r="477" spans="2:4" ht="18.75" customHeight="1">
      <c r="B477" s="117" t="s">
        <v>383</v>
      </c>
      <c r="C477" s="6">
        <v>960</v>
      </c>
      <c r="D477" s="134"/>
    </row>
    <row r="478" spans="2:4" ht="18.75" customHeight="1">
      <c r="B478" s="117" t="s">
        <v>384</v>
      </c>
      <c r="C478" s="6">
        <v>970</v>
      </c>
      <c r="D478" s="134"/>
    </row>
    <row r="479" spans="2:4" ht="18.75" customHeight="1">
      <c r="B479" s="117" t="s">
        <v>385</v>
      </c>
      <c r="C479" s="6">
        <v>990</v>
      </c>
      <c r="D479" s="352"/>
    </row>
    <row r="480" spans="2:4" ht="18.75" customHeight="1" thickBot="1">
      <c r="B480" s="117" t="s">
        <v>386</v>
      </c>
      <c r="C480" s="62">
        <v>9700</v>
      </c>
      <c r="D480" s="347">
        <f>ROUND(SUM(D473:D479),2)</f>
        <v>0</v>
      </c>
    </row>
    <row r="481" spans="2:4" s="7" customFormat="1" ht="18.75" customHeight="1" thickBot="1">
      <c r="B481" s="125" t="s">
        <v>221</v>
      </c>
      <c r="C481" s="126"/>
      <c r="D481" s="347">
        <f>ROUND(SUM(D460:D462)+D471+D480,2)</f>
        <v>0</v>
      </c>
    </row>
    <row r="482" spans="2:4" s="7" customFormat="1" ht="18.75" customHeight="1" thickBot="1">
      <c r="B482" s="125" t="s">
        <v>148</v>
      </c>
      <c r="C482" s="123"/>
      <c r="D482" s="342">
        <f>ROUND(K458+D481,2)</f>
        <v>0</v>
      </c>
    </row>
    <row r="483" spans="2:4" s="7" customFormat="1" ht="18.75" customHeight="1" thickTop="1">
      <c r="B483" s="106" t="s">
        <v>532</v>
      </c>
      <c r="C483" s="107">
        <v>2800</v>
      </c>
      <c r="D483" s="133"/>
    </row>
    <row r="484" spans="2:4" s="7" customFormat="1" ht="18.75" customHeight="1">
      <c r="B484" s="106" t="s">
        <v>44</v>
      </c>
      <c r="C484" s="107">
        <v>2891</v>
      </c>
      <c r="D484" s="133"/>
    </row>
    <row r="485" spans="2:4" s="7" customFormat="1" ht="18.75" customHeight="1">
      <c r="B485" s="163" t="s">
        <v>546</v>
      </c>
      <c r="C485" s="300"/>
      <c r="D485" s="379"/>
    </row>
    <row r="486" spans="2:4" s="7" customFormat="1" ht="18.75" customHeight="1">
      <c r="B486" s="100" t="s">
        <v>548</v>
      </c>
      <c r="C486" s="412">
        <v>2710</v>
      </c>
      <c r="D486" s="133"/>
    </row>
    <row r="487" spans="2:4" s="7" customFormat="1" ht="18.75" customHeight="1">
      <c r="B487" s="27" t="s">
        <v>549</v>
      </c>
      <c r="C487" s="107">
        <v>2720</v>
      </c>
      <c r="D487" s="213"/>
    </row>
    <row r="488" spans="2:4" s="7" customFormat="1" ht="18.75" customHeight="1">
      <c r="B488" s="27" t="s">
        <v>550</v>
      </c>
      <c r="C488" s="107">
        <v>2730</v>
      </c>
      <c r="D488" s="213"/>
    </row>
    <row r="489" spans="2:4" s="7" customFormat="1" ht="18.75" customHeight="1">
      <c r="B489" s="27" t="s">
        <v>551</v>
      </c>
      <c r="C489" s="107">
        <v>2740</v>
      </c>
      <c r="D489" s="213"/>
    </row>
    <row r="490" spans="2:4" s="7" customFormat="1" ht="18.75" customHeight="1" thickBot="1">
      <c r="B490" s="27" t="s">
        <v>552</v>
      </c>
      <c r="C490" s="107">
        <v>2750</v>
      </c>
      <c r="D490" s="413"/>
    </row>
    <row r="491" spans="2:4" s="7" customFormat="1" ht="18.75" customHeight="1">
      <c r="B491" s="29" t="s">
        <v>547</v>
      </c>
      <c r="C491" s="90">
        <v>2700</v>
      </c>
      <c r="D491" s="365">
        <f>ROUND(SUM(D486:D490),2)</f>
        <v>0</v>
      </c>
    </row>
    <row r="492" spans="2:11" s="7" customFormat="1" ht="18.75" customHeight="1">
      <c r="B492" s="254"/>
      <c r="C492" s="287"/>
      <c r="E492" s="79"/>
      <c r="F492" s="79"/>
      <c r="G492" s="79"/>
      <c r="H492" s="72"/>
      <c r="I492" s="72"/>
      <c r="J492" s="79"/>
      <c r="K492" s="79"/>
    </row>
    <row r="493" spans="2:11" s="7" customFormat="1" ht="18.75" customHeight="1">
      <c r="B493" s="79" t="s">
        <v>41</v>
      </c>
      <c r="C493" s="72"/>
      <c r="D493" s="72"/>
      <c r="E493" s="79"/>
      <c r="F493" s="79"/>
      <c r="G493" s="79"/>
      <c r="H493" s="72"/>
      <c r="I493" s="72"/>
      <c r="J493" s="79"/>
      <c r="K493" s="79"/>
    </row>
    <row r="494" spans="2:11" s="7" customFormat="1" ht="12.75">
      <c r="B494" s="79"/>
      <c r="C494" s="72"/>
      <c r="D494" s="72"/>
      <c r="E494" s="79"/>
      <c r="F494" s="79"/>
      <c r="G494" s="79"/>
      <c r="H494" s="72"/>
      <c r="I494" s="72"/>
      <c r="J494" s="79"/>
      <c r="K494" s="79"/>
    </row>
    <row r="495" spans="2:11" s="7" customFormat="1" ht="12.75">
      <c r="B495" s="79"/>
      <c r="C495" s="72"/>
      <c r="D495" s="72"/>
      <c r="E495" s="79"/>
      <c r="F495" s="79"/>
      <c r="G495" s="79"/>
      <c r="H495" s="72"/>
      <c r="I495" s="72"/>
      <c r="J495" s="79"/>
      <c r="K495" s="79"/>
    </row>
    <row r="496" spans="1:11" s="7" customFormat="1" ht="12.75">
      <c r="A496" s="7" t="s">
        <v>164</v>
      </c>
      <c r="B496" s="23" t="str">
        <f>$B$1</f>
        <v>DISTRICT SCHOOL BOARD OF GULF COUNTY </v>
      </c>
      <c r="C496" s="79"/>
      <c r="D496" s="79"/>
      <c r="E496" s="79"/>
      <c r="F496" s="79"/>
      <c r="G496" s="79"/>
      <c r="H496" s="280"/>
      <c r="I496" s="38"/>
      <c r="K496" s="281" t="s">
        <v>240</v>
      </c>
    </row>
    <row r="497" spans="2:11" s="7" customFormat="1" ht="12.75">
      <c r="B497" s="240" t="s">
        <v>596</v>
      </c>
      <c r="C497" s="79"/>
      <c r="D497" s="79"/>
      <c r="E497" s="79"/>
      <c r="F497" s="79"/>
      <c r="G497" s="79"/>
      <c r="H497" s="79"/>
      <c r="I497" s="38"/>
      <c r="K497" s="239" t="s">
        <v>94</v>
      </c>
    </row>
    <row r="498" spans="2:11" s="7" customFormat="1" ht="12.75">
      <c r="B498" s="253" t="str">
        <f>B4</f>
        <v>For the Fiscal Year Ended June 30, 2011</v>
      </c>
      <c r="C498" s="84"/>
      <c r="D498" s="84"/>
      <c r="E498" s="84"/>
      <c r="F498" s="84"/>
      <c r="G498" s="84"/>
      <c r="H498" s="84"/>
      <c r="I498" s="435"/>
      <c r="J498" s="84"/>
      <c r="K498" s="436" t="s">
        <v>497</v>
      </c>
    </row>
    <row r="499" spans="2:11" s="7" customFormat="1" ht="18.75" customHeight="1">
      <c r="B499" s="282"/>
      <c r="C499" s="194"/>
      <c r="D499" s="283">
        <v>100</v>
      </c>
      <c r="E499" s="283">
        <v>200</v>
      </c>
      <c r="F499" s="283">
        <v>300</v>
      </c>
      <c r="G499" s="283">
        <v>400</v>
      </c>
      <c r="H499" s="283">
        <v>500</v>
      </c>
      <c r="I499" s="283">
        <v>600</v>
      </c>
      <c r="J499" s="283">
        <v>700</v>
      </c>
      <c r="K499" s="194"/>
    </row>
    <row r="500" spans="2:11" s="7" customFormat="1" ht="18.75" customHeight="1">
      <c r="B500" s="284"/>
      <c r="C500" s="244" t="s">
        <v>4</v>
      </c>
      <c r="D500" s="194"/>
      <c r="E500" s="193" t="s">
        <v>13</v>
      </c>
      <c r="F500" s="193" t="s">
        <v>14</v>
      </c>
      <c r="G500" s="193" t="s">
        <v>15</v>
      </c>
      <c r="H500" s="193" t="s">
        <v>16</v>
      </c>
      <c r="I500" s="193" t="s">
        <v>17</v>
      </c>
      <c r="J500" s="193" t="s">
        <v>18</v>
      </c>
      <c r="K500" s="276"/>
    </row>
    <row r="501" spans="2:11" s="7" customFormat="1" ht="18.75" customHeight="1">
      <c r="B501" s="285"/>
      <c r="C501" s="211" t="s">
        <v>6</v>
      </c>
      <c r="D501" s="211" t="s">
        <v>19</v>
      </c>
      <c r="E501" s="211" t="s">
        <v>20</v>
      </c>
      <c r="F501" s="211" t="s">
        <v>21</v>
      </c>
      <c r="G501" s="211" t="s">
        <v>21</v>
      </c>
      <c r="H501" s="211" t="s">
        <v>22</v>
      </c>
      <c r="I501" s="211" t="s">
        <v>23</v>
      </c>
      <c r="J501" s="211" t="s">
        <v>24</v>
      </c>
      <c r="K501" s="211" t="s">
        <v>25</v>
      </c>
    </row>
    <row r="502" spans="2:11" s="7" customFormat="1" ht="18.75" customHeight="1">
      <c r="B502" s="120" t="s">
        <v>26</v>
      </c>
      <c r="C502" s="121"/>
      <c r="D502" s="345"/>
      <c r="E502" s="345"/>
      <c r="F502" s="345"/>
      <c r="G502" s="345"/>
      <c r="H502" s="345"/>
      <c r="I502" s="345"/>
      <c r="J502" s="345"/>
      <c r="K502" s="345"/>
    </row>
    <row r="503" spans="2:11" s="7" customFormat="1" ht="18.75" customHeight="1">
      <c r="B503" s="277" t="s">
        <v>27</v>
      </c>
      <c r="C503" s="278"/>
      <c r="D503" s="359"/>
      <c r="E503" s="359"/>
      <c r="F503" s="359"/>
      <c r="G503" s="359"/>
      <c r="H503" s="359"/>
      <c r="I503" s="359"/>
      <c r="J503" s="359"/>
      <c r="K503" s="359"/>
    </row>
    <row r="504" spans="2:11" s="7" customFormat="1" ht="18.75" customHeight="1">
      <c r="B504" s="127" t="s">
        <v>351</v>
      </c>
      <c r="C504" s="123">
        <v>5000</v>
      </c>
      <c r="D504" s="213">
        <v>106061.98</v>
      </c>
      <c r="E504" s="213">
        <v>31981.33</v>
      </c>
      <c r="F504" s="213"/>
      <c r="G504" s="213"/>
      <c r="H504" s="213">
        <v>8312.02</v>
      </c>
      <c r="I504" s="213"/>
      <c r="J504" s="213"/>
      <c r="K504" s="327">
        <f aca="true" t="shared" si="5" ref="K504:K521">ROUND(SUM(D504:J504),2)</f>
        <v>146355.33</v>
      </c>
    </row>
    <row r="505" spans="2:11" s="7" customFormat="1" ht="18.75" customHeight="1">
      <c r="B505" s="127" t="s">
        <v>352</v>
      </c>
      <c r="C505" s="123">
        <v>6100</v>
      </c>
      <c r="D505" s="213"/>
      <c r="E505" s="213"/>
      <c r="F505" s="213"/>
      <c r="G505" s="213"/>
      <c r="H505" s="213">
        <v>1000</v>
      </c>
      <c r="I505" s="213"/>
      <c r="J505" s="213"/>
      <c r="K505" s="327">
        <f t="shared" si="5"/>
        <v>1000</v>
      </c>
    </row>
    <row r="506" spans="2:11" s="7" customFormat="1" ht="18.75" customHeight="1">
      <c r="B506" s="127" t="s">
        <v>353</v>
      </c>
      <c r="C506" s="123">
        <v>6200</v>
      </c>
      <c r="D506" s="213"/>
      <c r="E506" s="213"/>
      <c r="F506" s="213"/>
      <c r="G506" s="213"/>
      <c r="H506" s="213"/>
      <c r="I506" s="213"/>
      <c r="J506" s="213"/>
      <c r="K506" s="327">
        <f t="shared" si="5"/>
        <v>0</v>
      </c>
    </row>
    <row r="507" spans="2:11" s="7" customFormat="1" ht="18.75" customHeight="1">
      <c r="B507" s="127" t="s">
        <v>421</v>
      </c>
      <c r="C507" s="123">
        <v>6300</v>
      </c>
      <c r="D507" s="213"/>
      <c r="E507" s="213"/>
      <c r="F507" s="213"/>
      <c r="G507" s="213"/>
      <c r="H507" s="213"/>
      <c r="I507" s="213"/>
      <c r="J507" s="213"/>
      <c r="K507" s="327">
        <f t="shared" si="5"/>
        <v>0</v>
      </c>
    </row>
    <row r="508" spans="2:11" s="7" customFormat="1" ht="18.75" customHeight="1">
      <c r="B508" s="127" t="s">
        <v>355</v>
      </c>
      <c r="C508" s="123">
        <v>6400</v>
      </c>
      <c r="D508" s="213"/>
      <c r="E508" s="213"/>
      <c r="F508" s="213">
        <v>3145.4</v>
      </c>
      <c r="G508" s="213"/>
      <c r="H508" s="213"/>
      <c r="I508" s="213"/>
      <c r="J508" s="213"/>
      <c r="K508" s="327">
        <f t="shared" si="5"/>
        <v>3145.4</v>
      </c>
    </row>
    <row r="509" spans="2:11" s="7" customFormat="1" ht="18.75" customHeight="1">
      <c r="B509" s="127" t="s">
        <v>356</v>
      </c>
      <c r="C509" s="123">
        <v>6500</v>
      </c>
      <c r="D509" s="213"/>
      <c r="E509" s="213"/>
      <c r="F509" s="213"/>
      <c r="G509" s="213"/>
      <c r="H509" s="213"/>
      <c r="I509" s="213"/>
      <c r="J509" s="213"/>
      <c r="K509" s="327">
        <f t="shared" si="5"/>
        <v>0</v>
      </c>
    </row>
    <row r="510" spans="2:11" s="7" customFormat="1" ht="18.75" customHeight="1">
      <c r="B510" s="127" t="s">
        <v>422</v>
      </c>
      <c r="C510" s="123">
        <v>7100</v>
      </c>
      <c r="D510" s="213"/>
      <c r="E510" s="213"/>
      <c r="F510" s="213"/>
      <c r="G510" s="213"/>
      <c r="H510" s="213"/>
      <c r="I510" s="213"/>
      <c r="J510" s="213"/>
      <c r="K510" s="327">
        <f t="shared" si="5"/>
        <v>0</v>
      </c>
    </row>
    <row r="511" spans="2:11" s="7" customFormat="1" ht="18.75" customHeight="1">
      <c r="B511" s="127" t="s">
        <v>358</v>
      </c>
      <c r="C511" s="123">
        <v>7200</v>
      </c>
      <c r="D511" s="213"/>
      <c r="E511" s="213"/>
      <c r="F511" s="213"/>
      <c r="G511" s="213"/>
      <c r="H511" s="213"/>
      <c r="I511" s="213"/>
      <c r="J511" s="213">
        <v>4159.16</v>
      </c>
      <c r="K511" s="327">
        <f t="shared" si="5"/>
        <v>4159.16</v>
      </c>
    </row>
    <row r="512" spans="2:11" s="7" customFormat="1" ht="18.75" customHeight="1">
      <c r="B512" s="127" t="s">
        <v>359</v>
      </c>
      <c r="C512" s="123">
        <v>7300</v>
      </c>
      <c r="D512" s="213"/>
      <c r="E512" s="213"/>
      <c r="F512" s="213"/>
      <c r="G512" s="213"/>
      <c r="H512" s="213"/>
      <c r="I512" s="213"/>
      <c r="J512" s="213"/>
      <c r="K512" s="327">
        <f t="shared" si="5"/>
        <v>0</v>
      </c>
    </row>
    <row r="513" spans="2:11" s="7" customFormat="1" ht="18.75" customHeight="1">
      <c r="B513" s="127" t="s">
        <v>360</v>
      </c>
      <c r="C513" s="123">
        <v>7410</v>
      </c>
      <c r="D513" s="213"/>
      <c r="E513" s="213"/>
      <c r="F513" s="213"/>
      <c r="G513" s="213"/>
      <c r="H513" s="213"/>
      <c r="I513" s="213"/>
      <c r="J513" s="213"/>
      <c r="K513" s="327">
        <f t="shared" si="5"/>
        <v>0</v>
      </c>
    </row>
    <row r="514" spans="2:11" s="7" customFormat="1" ht="18.75" customHeight="1">
      <c r="B514" s="127" t="s">
        <v>361</v>
      </c>
      <c r="C514" s="123">
        <v>7500</v>
      </c>
      <c r="D514" s="213"/>
      <c r="E514" s="213"/>
      <c r="F514" s="213"/>
      <c r="G514" s="213"/>
      <c r="H514" s="213"/>
      <c r="I514" s="213"/>
      <c r="J514" s="213"/>
      <c r="K514" s="327">
        <f t="shared" si="5"/>
        <v>0</v>
      </c>
    </row>
    <row r="515" spans="2:11" s="7" customFormat="1" ht="18.75" customHeight="1">
      <c r="B515" s="127" t="s">
        <v>362</v>
      </c>
      <c r="C515" s="123">
        <v>7600</v>
      </c>
      <c r="D515" s="213"/>
      <c r="E515" s="213"/>
      <c r="F515" s="213"/>
      <c r="G515" s="213"/>
      <c r="H515" s="213"/>
      <c r="I515" s="213"/>
      <c r="J515" s="213"/>
      <c r="K515" s="327">
        <f t="shared" si="5"/>
        <v>0</v>
      </c>
    </row>
    <row r="516" spans="2:11" s="7" customFormat="1" ht="18.75" customHeight="1">
      <c r="B516" s="127" t="s">
        <v>363</v>
      </c>
      <c r="C516" s="123">
        <v>7700</v>
      </c>
      <c r="D516" s="213"/>
      <c r="E516" s="213"/>
      <c r="F516" s="213"/>
      <c r="G516" s="213"/>
      <c r="H516" s="213"/>
      <c r="I516" s="213"/>
      <c r="J516" s="213"/>
      <c r="K516" s="327">
        <f t="shared" si="5"/>
        <v>0</v>
      </c>
    </row>
    <row r="517" spans="2:11" s="7" customFormat="1" ht="18.75" customHeight="1">
      <c r="B517" s="127" t="s">
        <v>364</v>
      </c>
      <c r="C517" s="123">
        <v>7800</v>
      </c>
      <c r="D517" s="213"/>
      <c r="E517" s="213"/>
      <c r="F517" s="213"/>
      <c r="G517" s="213"/>
      <c r="H517" s="213"/>
      <c r="I517" s="213"/>
      <c r="J517" s="213"/>
      <c r="K517" s="327">
        <f t="shared" si="5"/>
        <v>0</v>
      </c>
    </row>
    <row r="518" spans="2:11" s="7" customFormat="1" ht="18.75" customHeight="1">
      <c r="B518" s="127" t="s">
        <v>365</v>
      </c>
      <c r="C518" s="123">
        <v>7900</v>
      </c>
      <c r="D518" s="213"/>
      <c r="E518" s="213"/>
      <c r="F518" s="213"/>
      <c r="G518" s="213"/>
      <c r="H518" s="213"/>
      <c r="I518" s="213"/>
      <c r="J518" s="213"/>
      <c r="K518" s="327">
        <f t="shared" si="5"/>
        <v>0</v>
      </c>
    </row>
    <row r="519" spans="2:11" s="7" customFormat="1" ht="18.75" customHeight="1">
      <c r="B519" s="156" t="s">
        <v>366</v>
      </c>
      <c r="C519" s="296">
        <v>8100</v>
      </c>
      <c r="D519" s="213"/>
      <c r="E519" s="213"/>
      <c r="F519" s="213"/>
      <c r="G519" s="213"/>
      <c r="H519" s="213"/>
      <c r="I519" s="213"/>
      <c r="J519" s="213"/>
      <c r="K519" s="327">
        <f t="shared" si="5"/>
        <v>0</v>
      </c>
    </row>
    <row r="520" spans="2:12" s="7" customFormat="1" ht="18.75" customHeight="1">
      <c r="B520" s="101" t="s">
        <v>367</v>
      </c>
      <c r="C520" s="89">
        <v>8200</v>
      </c>
      <c r="D520" s="213"/>
      <c r="E520" s="213"/>
      <c r="F520" s="213"/>
      <c r="G520" s="213"/>
      <c r="H520" s="213"/>
      <c r="I520" s="213"/>
      <c r="J520" s="213"/>
      <c r="K520" s="327">
        <f t="shared" si="5"/>
        <v>0</v>
      </c>
      <c r="L520" s="38"/>
    </row>
    <row r="521" spans="2:11" s="7" customFormat="1" ht="18.75" customHeight="1">
      <c r="B521" s="127" t="s">
        <v>368</v>
      </c>
      <c r="C521" s="123">
        <v>9100</v>
      </c>
      <c r="D521" s="213"/>
      <c r="E521" s="213"/>
      <c r="F521" s="213"/>
      <c r="G521" s="213"/>
      <c r="H521" s="213"/>
      <c r="I521" s="213"/>
      <c r="J521" s="213"/>
      <c r="K521" s="327">
        <f t="shared" si="5"/>
        <v>0</v>
      </c>
    </row>
    <row r="522" spans="2:11" s="7" customFormat="1" ht="18.75" customHeight="1">
      <c r="B522" s="277" t="s">
        <v>28</v>
      </c>
      <c r="C522" s="286"/>
      <c r="D522" s="343"/>
      <c r="E522" s="343"/>
      <c r="F522" s="343"/>
      <c r="G522" s="343"/>
      <c r="H522" s="343"/>
      <c r="I522" s="326"/>
      <c r="J522" s="343"/>
      <c r="K522" s="345"/>
    </row>
    <row r="523" spans="2:11" s="7" customFormat="1" ht="18.75" customHeight="1">
      <c r="B523" s="127" t="s">
        <v>360</v>
      </c>
      <c r="C523" s="123">
        <v>7420</v>
      </c>
      <c r="D523" s="319"/>
      <c r="E523" s="319"/>
      <c r="F523" s="319"/>
      <c r="G523" s="319"/>
      <c r="H523" s="319"/>
      <c r="I523" s="213"/>
      <c r="J523" s="319"/>
      <c r="K523" s="327">
        <f>ROUND(I523,2)</f>
        <v>0</v>
      </c>
    </row>
    <row r="524" spans="2:11" s="7" customFormat="1" ht="18.75" customHeight="1">
      <c r="B524" s="127" t="s">
        <v>370</v>
      </c>
      <c r="C524" s="123">
        <v>9300</v>
      </c>
      <c r="D524" s="319"/>
      <c r="E524" s="319"/>
      <c r="F524" s="319"/>
      <c r="G524" s="319"/>
      <c r="H524" s="319"/>
      <c r="I524" s="213"/>
      <c r="J524" s="319"/>
      <c r="K524" s="327">
        <f>ROUND(I524,2)</f>
        <v>0</v>
      </c>
    </row>
    <row r="525" spans="2:11" s="7" customFormat="1" ht="18.75" customHeight="1">
      <c r="B525" s="277" t="s">
        <v>29</v>
      </c>
      <c r="C525" s="278"/>
      <c r="D525" s="346"/>
      <c r="E525" s="346"/>
      <c r="F525" s="346"/>
      <c r="G525" s="346"/>
      <c r="H525" s="346"/>
      <c r="I525" s="346"/>
      <c r="J525" s="345"/>
      <c r="K525" s="345"/>
    </row>
    <row r="526" spans="2:11" s="7" customFormat="1" ht="18.75" customHeight="1">
      <c r="B526" s="127" t="s">
        <v>66</v>
      </c>
      <c r="C526" s="123">
        <v>710</v>
      </c>
      <c r="D526" s="319"/>
      <c r="E526" s="319"/>
      <c r="F526" s="319"/>
      <c r="G526" s="319"/>
      <c r="H526" s="319"/>
      <c r="I526" s="319"/>
      <c r="J526" s="213"/>
      <c r="K526" s="327">
        <f>ROUND(J526,2)</f>
        <v>0</v>
      </c>
    </row>
    <row r="527" spans="2:11" s="7" customFormat="1" ht="18.75" customHeight="1">
      <c r="B527" s="127" t="s">
        <v>67</v>
      </c>
      <c r="C527" s="123">
        <v>720</v>
      </c>
      <c r="D527" s="319"/>
      <c r="E527" s="319"/>
      <c r="F527" s="319"/>
      <c r="G527" s="319"/>
      <c r="H527" s="319"/>
      <c r="I527" s="319"/>
      <c r="J527" s="213"/>
      <c r="K527" s="327">
        <f>ROUND(J527,2)</f>
        <v>0</v>
      </c>
    </row>
    <row r="528" spans="2:11" s="7" customFormat="1" ht="18.75" customHeight="1">
      <c r="B528" s="408" t="s">
        <v>372</v>
      </c>
      <c r="C528" s="409"/>
      <c r="D528" s="357">
        <f>ROUND(SUM(D504:D521),2)</f>
        <v>106061.98</v>
      </c>
      <c r="E528" s="357">
        <f>ROUND(SUM(E504:E521),2)</f>
        <v>31981.33</v>
      </c>
      <c r="F528" s="357">
        <f>ROUND(SUM(F504:F521),2)</f>
        <v>3145.4</v>
      </c>
      <c r="G528" s="357">
        <f>ROUND(SUM(G504:G521),2)</f>
        <v>0</v>
      </c>
      <c r="H528" s="357">
        <f>ROUND(SUM(H504:H521),2)</f>
        <v>9312.02</v>
      </c>
      <c r="I528" s="357">
        <f>ROUND(SUM(I504:I521)+SUM(I523:I524),2)</f>
        <v>0</v>
      </c>
      <c r="J528" s="357">
        <f>ROUND(SUM(J504:J521)+SUM(J526:J527),2)</f>
        <v>4159.16</v>
      </c>
      <c r="K528" s="375">
        <f>ROUND(SUM(D528:J528),2)</f>
        <v>154659.89</v>
      </c>
    </row>
    <row r="529" spans="2:11" s="7" customFormat="1" ht="18.75" customHeight="1" thickBot="1">
      <c r="B529" s="408" t="s">
        <v>49</v>
      </c>
      <c r="C529" s="409"/>
      <c r="D529" s="356"/>
      <c r="E529" s="356"/>
      <c r="F529" s="356"/>
      <c r="G529" s="356"/>
      <c r="H529" s="356"/>
      <c r="I529" s="356"/>
      <c r="J529" s="356"/>
      <c r="K529" s="445">
        <f>ROUND(E420-K528,2)</f>
        <v>0</v>
      </c>
    </row>
    <row r="530" spans="2:4" s="7" customFormat="1" ht="18.75" customHeight="1" thickTop="1">
      <c r="B530" s="432" t="s">
        <v>34</v>
      </c>
      <c r="C530" s="157"/>
      <c r="D530" s="428" t="s">
        <v>95</v>
      </c>
    </row>
    <row r="531" spans="2:4" s="7" customFormat="1" ht="18.75" customHeight="1">
      <c r="B531" s="55" t="s">
        <v>256</v>
      </c>
      <c r="C531" s="6">
        <v>3720</v>
      </c>
      <c r="D531" s="133"/>
    </row>
    <row r="532" spans="2:4" s="7" customFormat="1" ht="18.75" customHeight="1">
      <c r="B532" s="122" t="s">
        <v>260</v>
      </c>
      <c r="C532" s="411">
        <v>3730</v>
      </c>
      <c r="D532" s="133"/>
    </row>
    <row r="533" spans="2:4" s="7" customFormat="1" ht="18.75" customHeight="1">
      <c r="B533" s="122" t="s">
        <v>35</v>
      </c>
      <c r="C533" s="123">
        <v>3740</v>
      </c>
      <c r="D533" s="133"/>
    </row>
    <row r="534" spans="2:4" ht="18.75" customHeight="1">
      <c r="B534" s="17" t="s">
        <v>36</v>
      </c>
      <c r="C534" s="273"/>
      <c r="D534" s="403"/>
    </row>
    <row r="535" spans="2:4" ht="18.75" customHeight="1">
      <c r="B535" s="117" t="s">
        <v>406</v>
      </c>
      <c r="C535" s="6">
        <v>3610</v>
      </c>
      <c r="D535" s="133"/>
    </row>
    <row r="536" spans="2:4" ht="18.75" customHeight="1">
      <c r="B536" s="117" t="s">
        <v>373</v>
      </c>
      <c r="C536" s="6">
        <v>3620</v>
      </c>
      <c r="D536" s="133"/>
    </row>
    <row r="537" spans="2:4" ht="18.75" customHeight="1">
      <c r="B537" s="117" t="s">
        <v>374</v>
      </c>
      <c r="C537" s="6">
        <v>3630</v>
      </c>
      <c r="D537" s="133"/>
    </row>
    <row r="538" spans="2:4" ht="18.75" customHeight="1">
      <c r="B538" s="117" t="s">
        <v>407</v>
      </c>
      <c r="C538" s="6">
        <v>3650</v>
      </c>
      <c r="D538" s="133"/>
    </row>
    <row r="539" spans="2:4" ht="18.75" customHeight="1">
      <c r="B539" s="117" t="s">
        <v>376</v>
      </c>
      <c r="C539" s="6">
        <v>3660</v>
      </c>
      <c r="D539" s="133"/>
    </row>
    <row r="540" spans="2:4" ht="18.75" customHeight="1">
      <c r="B540" s="117" t="s">
        <v>377</v>
      </c>
      <c r="C540" s="6">
        <v>3670</v>
      </c>
      <c r="D540" s="134"/>
    </row>
    <row r="541" spans="2:4" ht="18.75" customHeight="1">
      <c r="B541" s="117" t="s">
        <v>378</v>
      </c>
      <c r="C541" s="6">
        <v>3690</v>
      </c>
      <c r="D541" s="352"/>
    </row>
    <row r="542" spans="2:4" ht="18.75" customHeight="1" thickBot="1">
      <c r="B542" s="117" t="s">
        <v>379</v>
      </c>
      <c r="C542" s="62">
        <v>3600</v>
      </c>
      <c r="D542" s="347">
        <f>ROUND(SUM(D535:D541),2)</f>
        <v>0</v>
      </c>
    </row>
    <row r="543" spans="2:4" ht="18.75" customHeight="1">
      <c r="B543" s="17" t="s">
        <v>37</v>
      </c>
      <c r="C543" s="273"/>
      <c r="D543" s="345"/>
    </row>
    <row r="544" spans="2:4" ht="18.75" customHeight="1">
      <c r="B544" s="117" t="s">
        <v>423</v>
      </c>
      <c r="C544" s="6">
        <v>910</v>
      </c>
      <c r="D544" s="133"/>
    </row>
    <row r="545" spans="2:4" ht="18.75" customHeight="1">
      <c r="B545" s="117" t="s">
        <v>380</v>
      </c>
      <c r="C545" s="6">
        <v>920</v>
      </c>
      <c r="D545" s="133"/>
    </row>
    <row r="546" spans="2:4" ht="18.75" customHeight="1">
      <c r="B546" s="117" t="s">
        <v>381</v>
      </c>
      <c r="C546" s="6">
        <v>930</v>
      </c>
      <c r="D546" s="133"/>
    </row>
    <row r="547" spans="2:4" ht="18.75" customHeight="1">
      <c r="B547" s="117" t="s">
        <v>407</v>
      </c>
      <c r="C547" s="6">
        <v>950</v>
      </c>
      <c r="D547" s="133"/>
    </row>
    <row r="548" spans="2:4" ht="18.75" customHeight="1">
      <c r="B548" s="117" t="s">
        <v>383</v>
      </c>
      <c r="C548" s="6">
        <v>960</v>
      </c>
      <c r="D548" s="134"/>
    </row>
    <row r="549" spans="2:4" ht="18.75" customHeight="1">
      <c r="B549" s="117" t="s">
        <v>384</v>
      </c>
      <c r="C549" s="6">
        <v>970</v>
      </c>
      <c r="D549" s="134"/>
    </row>
    <row r="550" spans="2:4" ht="18.75" customHeight="1">
      <c r="B550" s="117" t="s">
        <v>385</v>
      </c>
      <c r="C550" s="6">
        <v>990</v>
      </c>
      <c r="D550" s="352"/>
    </row>
    <row r="551" spans="2:4" ht="18.75" customHeight="1" thickBot="1">
      <c r="B551" s="117" t="s">
        <v>386</v>
      </c>
      <c r="C551" s="62">
        <v>9700</v>
      </c>
      <c r="D551" s="347">
        <f>ROUND(SUM(D544:D550),2)</f>
        <v>0</v>
      </c>
    </row>
    <row r="552" spans="2:4" s="7" customFormat="1" ht="18.75" customHeight="1" thickBot="1">
      <c r="B552" s="125" t="s">
        <v>221</v>
      </c>
      <c r="C552" s="126"/>
      <c r="D552" s="347">
        <f>ROUND(SUM(D531:D533)+D542+D551,2)</f>
        <v>0</v>
      </c>
    </row>
    <row r="553" spans="2:4" s="7" customFormat="1" ht="18.75" customHeight="1" thickBot="1">
      <c r="B553" s="125" t="s">
        <v>148</v>
      </c>
      <c r="C553" s="123"/>
      <c r="D553" s="342">
        <f>ROUND(K529+D552,2)</f>
        <v>0</v>
      </c>
    </row>
    <row r="554" spans="2:4" s="7" customFormat="1" ht="18.75" customHeight="1" thickTop="1">
      <c r="B554" s="106" t="s">
        <v>532</v>
      </c>
      <c r="C554" s="107">
        <v>2800</v>
      </c>
      <c r="D554" s="133"/>
    </row>
    <row r="555" spans="2:4" s="7" customFormat="1" ht="18.75" customHeight="1">
      <c r="B555" s="106" t="s">
        <v>44</v>
      </c>
      <c r="C555" s="107">
        <v>2891</v>
      </c>
      <c r="D555" s="133"/>
    </row>
    <row r="556" spans="2:4" s="7" customFormat="1" ht="18.75" customHeight="1">
      <c r="B556" s="163" t="s">
        <v>546</v>
      </c>
      <c r="C556" s="300"/>
      <c r="D556" s="379"/>
    </row>
    <row r="557" spans="2:4" s="7" customFormat="1" ht="18.75" customHeight="1">
      <c r="B557" s="100" t="s">
        <v>548</v>
      </c>
      <c r="C557" s="412">
        <v>2710</v>
      </c>
      <c r="D557" s="133"/>
    </row>
    <row r="558" spans="2:4" s="7" customFormat="1" ht="18.75" customHeight="1">
      <c r="B558" s="27" t="s">
        <v>549</v>
      </c>
      <c r="C558" s="107">
        <v>2720</v>
      </c>
      <c r="D558" s="213"/>
    </row>
    <row r="559" spans="2:4" s="7" customFormat="1" ht="18.75" customHeight="1">
      <c r="B559" s="27" t="s">
        <v>550</v>
      </c>
      <c r="C559" s="107">
        <v>2730</v>
      </c>
      <c r="D559" s="213"/>
    </row>
    <row r="560" spans="2:4" s="7" customFormat="1" ht="18.75" customHeight="1">
      <c r="B560" s="27" t="s">
        <v>551</v>
      </c>
      <c r="C560" s="107">
        <v>2740</v>
      </c>
      <c r="D560" s="213"/>
    </row>
    <row r="561" spans="2:4" s="7" customFormat="1" ht="18.75" customHeight="1" thickBot="1">
      <c r="B561" s="27" t="s">
        <v>552</v>
      </c>
      <c r="C561" s="107">
        <v>2750</v>
      </c>
      <c r="D561" s="413"/>
    </row>
    <row r="562" spans="2:4" s="7" customFormat="1" ht="18.75" customHeight="1">
      <c r="B562" s="29" t="s">
        <v>547</v>
      </c>
      <c r="C562" s="90">
        <v>2700</v>
      </c>
      <c r="D562" s="365">
        <f>ROUND(SUM(D557:D561),2)</f>
        <v>0</v>
      </c>
    </row>
    <row r="563" spans="2:11" s="7" customFormat="1" ht="18.75" customHeight="1">
      <c r="B563" s="254"/>
      <c r="C563" s="287"/>
      <c r="E563" s="79"/>
      <c r="F563" s="79"/>
      <c r="G563" s="79"/>
      <c r="H563" s="72"/>
      <c r="I563" s="72"/>
      <c r="J563" s="79"/>
      <c r="K563" s="79"/>
    </row>
    <row r="564" spans="2:11" s="7" customFormat="1" ht="18.75" customHeight="1">
      <c r="B564" s="79" t="s">
        <v>41</v>
      </c>
      <c r="C564" s="72"/>
      <c r="D564" s="72"/>
      <c r="E564" s="79"/>
      <c r="F564" s="79"/>
      <c r="G564" s="79"/>
      <c r="H564" s="72"/>
      <c r="I564" s="72"/>
      <c r="J564" s="79"/>
      <c r="K564" s="79"/>
    </row>
    <row r="565" spans="2:11" s="7" customFormat="1" ht="12.75">
      <c r="B565" s="79"/>
      <c r="C565" s="72"/>
      <c r="D565" s="72"/>
      <c r="E565" s="79"/>
      <c r="F565" s="79"/>
      <c r="G565" s="79"/>
      <c r="H565" s="72"/>
      <c r="I565" s="72"/>
      <c r="J565" s="79"/>
      <c r="K565" s="79"/>
    </row>
    <row r="566" spans="2:11" s="7" customFormat="1" ht="12.75">
      <c r="B566" s="79"/>
      <c r="C566" s="72"/>
      <c r="D566" s="72"/>
      <c r="E566" s="79"/>
      <c r="F566" s="79"/>
      <c r="G566" s="79"/>
      <c r="H566" s="72"/>
      <c r="I566" s="72"/>
      <c r="J566" s="79"/>
      <c r="K566" s="79"/>
    </row>
    <row r="567" spans="1:11" s="7" customFormat="1" ht="12.75">
      <c r="A567" s="7" t="s">
        <v>165</v>
      </c>
      <c r="B567" s="23" t="str">
        <f>$B$1</f>
        <v>DISTRICT SCHOOL BOARD OF GULF COUNTY </v>
      </c>
      <c r="C567" s="79"/>
      <c r="D567" s="79"/>
      <c r="E567" s="79"/>
      <c r="F567" s="79"/>
      <c r="G567" s="79"/>
      <c r="H567" s="280"/>
      <c r="I567" s="38"/>
      <c r="K567" s="281" t="s">
        <v>240</v>
      </c>
    </row>
    <row r="568" spans="2:11" s="7" customFormat="1" ht="12.75">
      <c r="B568" s="240" t="s">
        <v>598</v>
      </c>
      <c r="C568" s="79"/>
      <c r="D568" s="79"/>
      <c r="E568" s="79"/>
      <c r="F568" s="79"/>
      <c r="G568" s="79"/>
      <c r="H568" s="79"/>
      <c r="I568" s="38"/>
      <c r="K568" s="239" t="s">
        <v>96</v>
      </c>
    </row>
    <row r="569" spans="2:11" s="7" customFormat="1" ht="12.75">
      <c r="B569" s="253" t="str">
        <f>+B4</f>
        <v>For the Fiscal Year Ended June 30, 2011</v>
      </c>
      <c r="C569" s="84"/>
      <c r="D569" s="84"/>
      <c r="E569" s="84"/>
      <c r="F569" s="84"/>
      <c r="G569" s="84"/>
      <c r="H569" s="84"/>
      <c r="I569" s="435"/>
      <c r="J569" s="84"/>
      <c r="K569" s="436" t="s">
        <v>498</v>
      </c>
    </row>
    <row r="570" spans="2:11" s="7" customFormat="1" ht="18.75" customHeight="1">
      <c r="B570" s="282"/>
      <c r="C570" s="194"/>
      <c r="D570" s="283">
        <v>100</v>
      </c>
      <c r="E570" s="283">
        <v>200</v>
      </c>
      <c r="F570" s="283">
        <v>300</v>
      </c>
      <c r="G570" s="283">
        <v>400</v>
      </c>
      <c r="H570" s="283">
        <v>500</v>
      </c>
      <c r="I570" s="283">
        <v>600</v>
      </c>
      <c r="J570" s="283">
        <v>700</v>
      </c>
      <c r="K570" s="194"/>
    </row>
    <row r="571" spans="2:11" s="7" customFormat="1" ht="18.75" customHeight="1">
      <c r="B571" s="284"/>
      <c r="C571" s="244" t="s">
        <v>4</v>
      </c>
      <c r="D571" s="194"/>
      <c r="E571" s="193" t="s">
        <v>13</v>
      </c>
      <c r="F571" s="193" t="s">
        <v>14</v>
      </c>
      <c r="G571" s="193" t="s">
        <v>15</v>
      </c>
      <c r="H571" s="193" t="s">
        <v>16</v>
      </c>
      <c r="I571" s="193" t="s">
        <v>17</v>
      </c>
      <c r="J571" s="193" t="s">
        <v>18</v>
      </c>
      <c r="K571" s="276"/>
    </row>
    <row r="572" spans="2:11" s="7" customFormat="1" ht="18.75" customHeight="1">
      <c r="B572" s="285"/>
      <c r="C572" s="211" t="s">
        <v>6</v>
      </c>
      <c r="D572" s="211" t="s">
        <v>19</v>
      </c>
      <c r="E572" s="211" t="s">
        <v>20</v>
      </c>
      <c r="F572" s="211" t="s">
        <v>21</v>
      </c>
      <c r="G572" s="211" t="s">
        <v>21</v>
      </c>
      <c r="H572" s="211" t="s">
        <v>22</v>
      </c>
      <c r="I572" s="211" t="s">
        <v>23</v>
      </c>
      <c r="J572" s="211" t="s">
        <v>24</v>
      </c>
      <c r="K572" s="211" t="s">
        <v>25</v>
      </c>
    </row>
    <row r="573" spans="2:11" s="7" customFormat="1" ht="18.75" customHeight="1">
      <c r="B573" s="120" t="s">
        <v>26</v>
      </c>
      <c r="C573" s="121"/>
      <c r="D573" s="345"/>
      <c r="E573" s="345"/>
      <c r="F573" s="345"/>
      <c r="G573" s="345"/>
      <c r="H573" s="345"/>
      <c r="I573" s="345"/>
      <c r="J573" s="345"/>
      <c r="K573" s="345"/>
    </row>
    <row r="574" spans="2:11" s="7" customFormat="1" ht="18.75" customHeight="1">
      <c r="B574" s="277" t="s">
        <v>27</v>
      </c>
      <c r="C574" s="278"/>
      <c r="D574" s="359"/>
      <c r="E574" s="359"/>
      <c r="F574" s="359"/>
      <c r="G574" s="359"/>
      <c r="H574" s="359"/>
      <c r="I574" s="359"/>
      <c r="J574" s="359"/>
      <c r="K574" s="359"/>
    </row>
    <row r="575" spans="2:11" s="7" customFormat="1" ht="18.75" customHeight="1">
      <c r="B575" s="127" t="s">
        <v>351</v>
      </c>
      <c r="C575" s="123">
        <v>5000</v>
      </c>
      <c r="D575" s="213"/>
      <c r="E575" s="213"/>
      <c r="F575" s="213"/>
      <c r="G575" s="213"/>
      <c r="H575" s="213">
        <v>17026.04</v>
      </c>
      <c r="I575" s="213">
        <v>128551.82</v>
      </c>
      <c r="J575" s="213"/>
      <c r="K575" s="327">
        <f aca="true" t="shared" si="6" ref="K575:K592">ROUND(SUM(D575:J575),2)</f>
        <v>145577.86</v>
      </c>
    </row>
    <row r="576" spans="2:11" s="7" customFormat="1" ht="18.75" customHeight="1">
      <c r="B576" s="127" t="s">
        <v>352</v>
      </c>
      <c r="C576" s="123">
        <v>6100</v>
      </c>
      <c r="D576" s="213"/>
      <c r="E576" s="213"/>
      <c r="F576" s="213"/>
      <c r="G576" s="213"/>
      <c r="H576" s="213"/>
      <c r="I576" s="213"/>
      <c r="J576" s="213"/>
      <c r="K576" s="327">
        <f t="shared" si="6"/>
        <v>0</v>
      </c>
    </row>
    <row r="577" spans="2:11" s="7" customFormat="1" ht="18.75" customHeight="1">
      <c r="B577" s="127" t="s">
        <v>353</v>
      </c>
      <c r="C577" s="123">
        <v>6200</v>
      </c>
      <c r="D577" s="213"/>
      <c r="E577" s="213"/>
      <c r="F577" s="213"/>
      <c r="G577" s="213"/>
      <c r="H577" s="213"/>
      <c r="I577" s="213"/>
      <c r="J577" s="213"/>
      <c r="K577" s="327">
        <f t="shared" si="6"/>
        <v>0</v>
      </c>
    </row>
    <row r="578" spans="2:11" s="7" customFormat="1" ht="18.75" customHeight="1">
      <c r="B578" s="127" t="s">
        <v>421</v>
      </c>
      <c r="C578" s="123">
        <v>6300</v>
      </c>
      <c r="D578" s="213"/>
      <c r="E578" s="213"/>
      <c r="F578" s="213"/>
      <c r="G578" s="213"/>
      <c r="H578" s="213"/>
      <c r="I578" s="213"/>
      <c r="J578" s="213"/>
      <c r="K578" s="327">
        <f t="shared" si="6"/>
        <v>0</v>
      </c>
    </row>
    <row r="579" spans="2:11" s="7" customFormat="1" ht="18.75" customHeight="1">
      <c r="B579" s="127" t="s">
        <v>355</v>
      </c>
      <c r="C579" s="123">
        <v>6400</v>
      </c>
      <c r="D579" s="213">
        <v>67123.46</v>
      </c>
      <c r="E579" s="213">
        <v>16054.14</v>
      </c>
      <c r="F579" s="213">
        <v>13223.8</v>
      </c>
      <c r="G579" s="213"/>
      <c r="H579" s="213"/>
      <c r="I579" s="213">
        <v>44215.41</v>
      </c>
      <c r="J579" s="213">
        <v>7230.15</v>
      </c>
      <c r="K579" s="327">
        <f t="shared" si="6"/>
        <v>147846.96</v>
      </c>
    </row>
    <row r="580" spans="2:11" s="7" customFormat="1" ht="18.75" customHeight="1">
      <c r="B580" s="127" t="s">
        <v>356</v>
      </c>
      <c r="C580" s="123">
        <v>6500</v>
      </c>
      <c r="D580" s="213"/>
      <c r="E580" s="213"/>
      <c r="F580" s="213"/>
      <c r="G580" s="213"/>
      <c r="H580" s="213"/>
      <c r="I580" s="213"/>
      <c r="J580" s="213"/>
      <c r="K580" s="327">
        <f t="shared" si="6"/>
        <v>0</v>
      </c>
    </row>
    <row r="581" spans="2:11" s="7" customFormat="1" ht="18.75" customHeight="1">
      <c r="B581" s="127" t="s">
        <v>422</v>
      </c>
      <c r="C581" s="123">
        <v>7100</v>
      </c>
      <c r="D581" s="213"/>
      <c r="E581" s="213"/>
      <c r="F581" s="213"/>
      <c r="G581" s="213"/>
      <c r="H581" s="213"/>
      <c r="I581" s="213"/>
      <c r="J581" s="213"/>
      <c r="K581" s="327">
        <f t="shared" si="6"/>
        <v>0</v>
      </c>
    </row>
    <row r="582" spans="2:11" s="7" customFormat="1" ht="18.75" customHeight="1">
      <c r="B582" s="127" t="s">
        <v>358</v>
      </c>
      <c r="C582" s="123">
        <v>7200</v>
      </c>
      <c r="D582" s="213"/>
      <c r="E582" s="213"/>
      <c r="F582" s="213">
        <v>37500</v>
      </c>
      <c r="G582" s="213"/>
      <c r="H582" s="213"/>
      <c r="I582" s="213"/>
      <c r="J582" s="213">
        <v>5691</v>
      </c>
      <c r="K582" s="327">
        <f t="shared" si="6"/>
        <v>43191</v>
      </c>
    </row>
    <row r="583" spans="2:11" s="7" customFormat="1" ht="18.75" customHeight="1">
      <c r="B583" s="127" t="s">
        <v>359</v>
      </c>
      <c r="C583" s="123">
        <v>7300</v>
      </c>
      <c r="D583" s="213"/>
      <c r="E583" s="213"/>
      <c r="F583" s="213"/>
      <c r="G583" s="213"/>
      <c r="H583" s="213"/>
      <c r="I583" s="213"/>
      <c r="J583" s="213"/>
      <c r="K583" s="327">
        <f t="shared" si="6"/>
        <v>0</v>
      </c>
    </row>
    <row r="584" spans="2:11" s="7" customFormat="1" ht="18.75" customHeight="1">
      <c r="B584" s="127" t="s">
        <v>360</v>
      </c>
      <c r="C584" s="123">
        <v>7410</v>
      </c>
      <c r="D584" s="213"/>
      <c r="E584" s="213"/>
      <c r="F584" s="213"/>
      <c r="G584" s="213"/>
      <c r="H584" s="213"/>
      <c r="I584" s="213"/>
      <c r="J584" s="213"/>
      <c r="K584" s="327">
        <f t="shared" si="6"/>
        <v>0</v>
      </c>
    </row>
    <row r="585" spans="2:11" s="7" customFormat="1" ht="18.75" customHeight="1">
      <c r="B585" s="127" t="s">
        <v>361</v>
      </c>
      <c r="C585" s="123">
        <v>7500</v>
      </c>
      <c r="D585" s="213"/>
      <c r="E585" s="213"/>
      <c r="F585" s="213"/>
      <c r="G585" s="213"/>
      <c r="H585" s="213"/>
      <c r="I585" s="213"/>
      <c r="J585" s="213"/>
      <c r="K585" s="327">
        <f t="shared" si="6"/>
        <v>0</v>
      </c>
    </row>
    <row r="586" spans="2:11" s="7" customFormat="1" ht="18.75" customHeight="1">
      <c r="B586" s="127" t="s">
        <v>362</v>
      </c>
      <c r="C586" s="123">
        <v>7600</v>
      </c>
      <c r="D586" s="213"/>
      <c r="E586" s="213"/>
      <c r="F586" s="213"/>
      <c r="G586" s="213"/>
      <c r="H586" s="213"/>
      <c r="I586" s="213"/>
      <c r="J586" s="213"/>
      <c r="K586" s="327">
        <f t="shared" si="6"/>
        <v>0</v>
      </c>
    </row>
    <row r="587" spans="2:11" s="7" customFormat="1" ht="18.75" customHeight="1">
      <c r="B587" s="127" t="s">
        <v>363</v>
      </c>
      <c r="C587" s="123">
        <v>7700</v>
      </c>
      <c r="D587" s="213"/>
      <c r="E587" s="213"/>
      <c r="F587" s="213"/>
      <c r="G587" s="213"/>
      <c r="H587" s="213"/>
      <c r="I587" s="213"/>
      <c r="J587" s="213"/>
      <c r="K587" s="327">
        <f t="shared" si="6"/>
        <v>0</v>
      </c>
    </row>
    <row r="588" spans="2:11" s="7" customFormat="1" ht="18.75" customHeight="1">
      <c r="B588" s="127" t="s">
        <v>364</v>
      </c>
      <c r="C588" s="123">
        <v>7800</v>
      </c>
      <c r="D588" s="213"/>
      <c r="E588" s="213"/>
      <c r="F588" s="213"/>
      <c r="G588" s="213"/>
      <c r="H588" s="213"/>
      <c r="I588" s="213"/>
      <c r="J588" s="213"/>
      <c r="K588" s="327">
        <f t="shared" si="6"/>
        <v>0</v>
      </c>
    </row>
    <row r="589" spans="2:11" s="7" customFormat="1" ht="18.75" customHeight="1">
      <c r="B589" s="127" t="s">
        <v>365</v>
      </c>
      <c r="C589" s="123">
        <v>7900</v>
      </c>
      <c r="D589" s="213"/>
      <c r="E589" s="213"/>
      <c r="F589" s="213"/>
      <c r="G589" s="213"/>
      <c r="H589" s="213"/>
      <c r="I589" s="213"/>
      <c r="J589" s="213"/>
      <c r="K589" s="327">
        <f t="shared" si="6"/>
        <v>0</v>
      </c>
    </row>
    <row r="590" spans="2:11" s="7" customFormat="1" ht="18.75" customHeight="1">
      <c r="B590" s="156" t="s">
        <v>366</v>
      </c>
      <c r="C590" s="296">
        <v>8100</v>
      </c>
      <c r="D590" s="213"/>
      <c r="E590" s="213"/>
      <c r="F590" s="213"/>
      <c r="G590" s="213"/>
      <c r="H590" s="213"/>
      <c r="I590" s="213"/>
      <c r="J590" s="213"/>
      <c r="K590" s="327">
        <f t="shared" si="6"/>
        <v>0</v>
      </c>
    </row>
    <row r="591" spans="2:12" s="7" customFormat="1" ht="18.75" customHeight="1">
      <c r="B591" s="101" t="s">
        <v>367</v>
      </c>
      <c r="C591" s="89">
        <v>8200</v>
      </c>
      <c r="D591" s="213"/>
      <c r="E591" s="213"/>
      <c r="F591" s="213"/>
      <c r="G591" s="213"/>
      <c r="H591" s="213"/>
      <c r="I591" s="213"/>
      <c r="J591" s="213"/>
      <c r="K591" s="327">
        <f t="shared" si="6"/>
        <v>0</v>
      </c>
      <c r="L591" s="38"/>
    </row>
    <row r="592" spans="2:11" s="7" customFormat="1" ht="18.75" customHeight="1">
      <c r="B592" s="127" t="s">
        <v>368</v>
      </c>
      <c r="C592" s="123">
        <v>9100</v>
      </c>
      <c r="D592" s="213"/>
      <c r="E592" s="213"/>
      <c r="F592" s="213"/>
      <c r="G592" s="213"/>
      <c r="H592" s="213"/>
      <c r="I592" s="213"/>
      <c r="J592" s="213"/>
      <c r="K592" s="327">
        <f t="shared" si="6"/>
        <v>0</v>
      </c>
    </row>
    <row r="593" spans="2:11" s="7" customFormat="1" ht="18.75" customHeight="1">
      <c r="B593" s="277" t="s">
        <v>28</v>
      </c>
      <c r="C593" s="286"/>
      <c r="D593" s="343"/>
      <c r="E593" s="343"/>
      <c r="F593" s="343"/>
      <c r="G593" s="343"/>
      <c r="H593" s="343"/>
      <c r="I593" s="326"/>
      <c r="J593" s="343"/>
      <c r="K593" s="345"/>
    </row>
    <row r="594" spans="2:11" s="7" customFormat="1" ht="18.75" customHeight="1">
      <c r="B594" s="127" t="s">
        <v>360</v>
      </c>
      <c r="C594" s="123">
        <v>7420</v>
      </c>
      <c r="D594" s="319"/>
      <c r="E594" s="319"/>
      <c r="F594" s="319"/>
      <c r="G594" s="319"/>
      <c r="H594" s="319"/>
      <c r="I594" s="213"/>
      <c r="J594" s="319"/>
      <c r="K594" s="327">
        <f>ROUND(I594,2)</f>
        <v>0</v>
      </c>
    </row>
    <row r="595" spans="2:11" s="7" customFormat="1" ht="18.75" customHeight="1">
      <c r="B595" s="127" t="s">
        <v>370</v>
      </c>
      <c r="C595" s="123">
        <v>9300</v>
      </c>
      <c r="D595" s="319"/>
      <c r="E595" s="319"/>
      <c r="F595" s="319"/>
      <c r="G595" s="319"/>
      <c r="H595" s="319"/>
      <c r="I595" s="213">
        <v>413384.18</v>
      </c>
      <c r="J595" s="319"/>
      <c r="K595" s="327">
        <f>ROUND(I595,2)</f>
        <v>413384.18</v>
      </c>
    </row>
    <row r="596" spans="2:11" s="7" customFormat="1" ht="18.75" customHeight="1">
      <c r="B596" s="277" t="s">
        <v>29</v>
      </c>
      <c r="C596" s="278"/>
      <c r="D596" s="346"/>
      <c r="E596" s="346"/>
      <c r="F596" s="346"/>
      <c r="G596" s="346"/>
      <c r="H596" s="346"/>
      <c r="I596" s="346"/>
      <c r="J596" s="345"/>
      <c r="K596" s="345"/>
    </row>
    <row r="597" spans="2:11" s="7" customFormat="1" ht="18.75" customHeight="1">
      <c r="B597" s="127" t="s">
        <v>66</v>
      </c>
      <c r="C597" s="123">
        <v>710</v>
      </c>
      <c r="D597" s="319"/>
      <c r="E597" s="319"/>
      <c r="F597" s="319"/>
      <c r="G597" s="319"/>
      <c r="H597" s="319"/>
      <c r="I597" s="319"/>
      <c r="J597" s="213"/>
      <c r="K597" s="327">
        <f>ROUND(J597,2)</f>
        <v>0</v>
      </c>
    </row>
    <row r="598" spans="2:11" s="7" customFormat="1" ht="18.75" customHeight="1">
      <c r="B598" s="127" t="s">
        <v>67</v>
      </c>
      <c r="C598" s="123">
        <v>720</v>
      </c>
      <c r="D598" s="319"/>
      <c r="E598" s="319"/>
      <c r="F598" s="319"/>
      <c r="G598" s="319"/>
      <c r="H598" s="319"/>
      <c r="I598" s="319"/>
      <c r="J598" s="213"/>
      <c r="K598" s="327">
        <f>ROUND(J598,2)</f>
        <v>0</v>
      </c>
    </row>
    <row r="599" spans="2:11" s="7" customFormat="1" ht="18.75" customHeight="1">
      <c r="B599" s="408" t="s">
        <v>372</v>
      </c>
      <c r="C599" s="409"/>
      <c r="D599" s="357">
        <f>ROUND(SUM(D575:D592),2)</f>
        <v>67123.46</v>
      </c>
      <c r="E599" s="357">
        <f>ROUND(SUM(E575:E592),2)</f>
        <v>16054.14</v>
      </c>
      <c r="F599" s="357">
        <f>ROUND(SUM(F575:F592),2)</f>
        <v>50723.8</v>
      </c>
      <c r="G599" s="357">
        <f>ROUND(SUM(G575:G592),2)</f>
        <v>0</v>
      </c>
      <c r="H599" s="357">
        <f>ROUND(SUM(H575:H592),2)</f>
        <v>17026.04</v>
      </c>
      <c r="I599" s="357">
        <f>ROUND(SUM(I575:I592)+SUM(I594:I595),2)</f>
        <v>586151.41</v>
      </c>
      <c r="J599" s="357">
        <f>ROUND(SUM(J575:J592)+SUM(J597:J598),2)</f>
        <v>12921.15</v>
      </c>
      <c r="K599" s="375">
        <f>ROUND(SUM(D599:J599),2)</f>
        <v>750000</v>
      </c>
    </row>
    <row r="600" spans="2:11" s="7" customFormat="1" ht="18.75" customHeight="1" thickBot="1">
      <c r="B600" s="408" t="s">
        <v>49</v>
      </c>
      <c r="C600" s="409"/>
      <c r="D600" s="356"/>
      <c r="E600" s="356"/>
      <c r="F600" s="356"/>
      <c r="G600" s="356"/>
      <c r="H600" s="356"/>
      <c r="I600" s="356"/>
      <c r="J600" s="356"/>
      <c r="K600" s="445">
        <f>ROUND(F420-K599,2)</f>
        <v>0</v>
      </c>
    </row>
    <row r="601" spans="2:4" s="7" customFormat="1" ht="18.75" customHeight="1" thickTop="1">
      <c r="B601" s="432" t="s">
        <v>34</v>
      </c>
      <c r="C601" s="157"/>
      <c r="D601" s="428" t="s">
        <v>95</v>
      </c>
    </row>
    <row r="602" spans="2:4" s="7" customFormat="1" ht="18.75" customHeight="1">
      <c r="B602" s="55" t="s">
        <v>256</v>
      </c>
      <c r="C602" s="6">
        <v>3720</v>
      </c>
      <c r="D602" s="133"/>
    </row>
    <row r="603" spans="2:4" s="7" customFormat="1" ht="18.75" customHeight="1">
      <c r="B603" s="122" t="s">
        <v>260</v>
      </c>
      <c r="C603" s="411">
        <v>3730</v>
      </c>
      <c r="D603" s="213"/>
    </row>
    <row r="604" spans="2:4" s="7" customFormat="1" ht="18.75" customHeight="1">
      <c r="B604" s="122" t="s">
        <v>35</v>
      </c>
      <c r="C604" s="123">
        <v>3740</v>
      </c>
      <c r="D604" s="133"/>
    </row>
    <row r="605" spans="2:4" ht="18.75" customHeight="1">
      <c r="B605" s="17" t="s">
        <v>36</v>
      </c>
      <c r="C605" s="273"/>
      <c r="D605" s="403"/>
    </row>
    <row r="606" spans="2:4" ht="18.75" customHeight="1">
      <c r="B606" s="117" t="s">
        <v>406</v>
      </c>
      <c r="C606" s="6">
        <v>3610</v>
      </c>
      <c r="D606" s="133"/>
    </row>
    <row r="607" spans="2:4" ht="18.75" customHeight="1">
      <c r="B607" s="117" t="s">
        <v>373</v>
      </c>
      <c r="C607" s="6">
        <v>3620</v>
      </c>
      <c r="D607" s="133"/>
    </row>
    <row r="608" spans="2:4" ht="18.75" customHeight="1">
      <c r="B608" s="117" t="s">
        <v>374</v>
      </c>
      <c r="C608" s="6">
        <v>3630</v>
      </c>
      <c r="D608" s="133"/>
    </row>
    <row r="609" spans="2:4" ht="18.75" customHeight="1">
      <c r="B609" s="117" t="s">
        <v>407</v>
      </c>
      <c r="C609" s="6">
        <v>3650</v>
      </c>
      <c r="D609" s="133"/>
    </row>
    <row r="610" spans="2:4" ht="18.75" customHeight="1">
      <c r="B610" s="117" t="s">
        <v>376</v>
      </c>
      <c r="C610" s="6">
        <v>3660</v>
      </c>
      <c r="D610" s="133"/>
    </row>
    <row r="611" spans="2:4" ht="18.75" customHeight="1">
      <c r="B611" s="117" t="s">
        <v>377</v>
      </c>
      <c r="C611" s="6">
        <v>3670</v>
      </c>
      <c r="D611" s="134"/>
    </row>
    <row r="612" spans="2:4" ht="18.75" customHeight="1">
      <c r="B612" s="117" t="s">
        <v>378</v>
      </c>
      <c r="C612" s="6">
        <v>3690</v>
      </c>
      <c r="D612" s="352"/>
    </row>
    <row r="613" spans="2:4" ht="18.75" customHeight="1" thickBot="1">
      <c r="B613" s="117" t="s">
        <v>379</v>
      </c>
      <c r="C613" s="62">
        <v>3600</v>
      </c>
      <c r="D613" s="347">
        <f>ROUND(SUM(D606:D612),2)</f>
        <v>0</v>
      </c>
    </row>
    <row r="614" spans="2:4" ht="18.75" customHeight="1">
      <c r="B614" s="17" t="s">
        <v>37</v>
      </c>
      <c r="C614" s="273"/>
      <c r="D614" s="345"/>
    </row>
    <row r="615" spans="2:4" ht="18.75" customHeight="1">
      <c r="B615" s="117" t="s">
        <v>423</v>
      </c>
      <c r="C615" s="6">
        <v>910</v>
      </c>
      <c r="D615" s="133"/>
    </row>
    <row r="616" spans="2:4" ht="18.75" customHeight="1">
      <c r="B616" s="117" t="s">
        <v>380</v>
      </c>
      <c r="C616" s="6">
        <v>920</v>
      </c>
      <c r="D616" s="133"/>
    </row>
    <row r="617" spans="2:4" ht="18.75" customHeight="1">
      <c r="B617" s="117" t="s">
        <v>381</v>
      </c>
      <c r="C617" s="6">
        <v>930</v>
      </c>
      <c r="D617" s="133"/>
    </row>
    <row r="618" spans="2:4" ht="18.75" customHeight="1">
      <c r="B618" s="117" t="s">
        <v>407</v>
      </c>
      <c r="C618" s="6">
        <v>950</v>
      </c>
      <c r="D618" s="133"/>
    </row>
    <row r="619" spans="2:4" ht="18.75" customHeight="1">
      <c r="B619" s="117" t="s">
        <v>383</v>
      </c>
      <c r="C619" s="6">
        <v>960</v>
      </c>
      <c r="D619" s="134"/>
    </row>
    <row r="620" spans="2:4" ht="18.75" customHeight="1">
      <c r="B620" s="117" t="s">
        <v>384</v>
      </c>
      <c r="C620" s="6">
        <v>970</v>
      </c>
      <c r="D620" s="134"/>
    </row>
    <row r="621" spans="2:4" ht="18.75" customHeight="1">
      <c r="B621" s="117" t="s">
        <v>385</v>
      </c>
      <c r="C621" s="6">
        <v>990</v>
      </c>
      <c r="D621" s="352"/>
    </row>
    <row r="622" spans="2:4" ht="18.75" customHeight="1" thickBot="1">
      <c r="B622" s="117" t="s">
        <v>386</v>
      </c>
      <c r="C622" s="62">
        <v>9700</v>
      </c>
      <c r="D622" s="347">
        <f>ROUND(SUM(D615:D621),2)</f>
        <v>0</v>
      </c>
    </row>
    <row r="623" spans="2:4" s="7" customFormat="1" ht="18.75" customHeight="1" thickBot="1">
      <c r="B623" s="125" t="s">
        <v>221</v>
      </c>
      <c r="C623" s="126"/>
      <c r="D623" s="347">
        <f>ROUND(SUM(D602:D604)+D613+D622,2)</f>
        <v>0</v>
      </c>
    </row>
    <row r="624" spans="2:4" s="7" customFormat="1" ht="18.75" customHeight="1" thickBot="1">
      <c r="B624" s="125" t="s">
        <v>148</v>
      </c>
      <c r="C624" s="123"/>
      <c r="D624" s="342">
        <f>ROUND(K600+D623,2)</f>
        <v>0</v>
      </c>
    </row>
    <row r="625" spans="2:4" s="7" customFormat="1" ht="18.75" customHeight="1" thickTop="1">
      <c r="B625" s="106" t="s">
        <v>532</v>
      </c>
      <c r="C625" s="107">
        <v>2800</v>
      </c>
      <c r="D625" s="133"/>
    </row>
    <row r="626" spans="2:4" s="7" customFormat="1" ht="18.75" customHeight="1">
      <c r="B626" s="106" t="s">
        <v>44</v>
      </c>
      <c r="C626" s="107">
        <v>2891</v>
      </c>
      <c r="D626" s="133"/>
    </row>
    <row r="627" spans="2:4" s="7" customFormat="1" ht="18.75" customHeight="1">
      <c r="B627" s="163" t="s">
        <v>546</v>
      </c>
      <c r="C627" s="300"/>
      <c r="D627" s="379"/>
    </row>
    <row r="628" spans="2:4" s="7" customFormat="1" ht="18.75" customHeight="1">
      <c r="B628" s="100" t="s">
        <v>548</v>
      </c>
      <c r="C628" s="412">
        <v>2710</v>
      </c>
      <c r="D628" s="133"/>
    </row>
    <row r="629" spans="2:4" s="7" customFormat="1" ht="18.75" customHeight="1">
      <c r="B629" s="27" t="s">
        <v>549</v>
      </c>
      <c r="C629" s="107">
        <v>2720</v>
      </c>
      <c r="D629" s="213"/>
    </row>
    <row r="630" spans="2:4" s="7" customFormat="1" ht="18.75" customHeight="1">
      <c r="B630" s="27" t="s">
        <v>550</v>
      </c>
      <c r="C630" s="107">
        <v>2730</v>
      </c>
      <c r="D630" s="213"/>
    </row>
    <row r="631" spans="2:4" s="7" customFormat="1" ht="18.75" customHeight="1">
      <c r="B631" s="27" t="s">
        <v>551</v>
      </c>
      <c r="C631" s="107">
        <v>2740</v>
      </c>
      <c r="D631" s="213"/>
    </row>
    <row r="632" spans="2:4" s="7" customFormat="1" ht="18.75" customHeight="1" thickBot="1">
      <c r="B632" s="27" t="s">
        <v>552</v>
      </c>
      <c r="C632" s="107">
        <v>2750</v>
      </c>
      <c r="D632" s="413"/>
    </row>
    <row r="633" spans="2:4" s="7" customFormat="1" ht="18.75" customHeight="1">
      <c r="B633" s="29" t="s">
        <v>547</v>
      </c>
      <c r="C633" s="90">
        <v>2700</v>
      </c>
      <c r="D633" s="365">
        <f>ROUND(SUM(D628:D632),2)</f>
        <v>0</v>
      </c>
    </row>
    <row r="634" spans="2:11" s="7" customFormat="1" ht="18.75" customHeight="1">
      <c r="B634" s="254"/>
      <c r="C634" s="287"/>
      <c r="E634" s="79"/>
      <c r="F634" s="79"/>
      <c r="G634" s="79"/>
      <c r="H634" s="72"/>
      <c r="I634" s="72"/>
      <c r="J634" s="79"/>
      <c r="K634" s="79"/>
    </row>
    <row r="635" spans="2:11" s="7" customFormat="1" ht="18.75" customHeight="1">
      <c r="B635" s="79" t="s">
        <v>41</v>
      </c>
      <c r="C635" s="72"/>
      <c r="D635" s="72"/>
      <c r="E635" s="79"/>
      <c r="F635" s="79"/>
      <c r="G635" s="79"/>
      <c r="H635" s="72"/>
      <c r="I635" s="72"/>
      <c r="J635" s="79"/>
      <c r="K635" s="79"/>
    </row>
    <row r="636" spans="2:11" s="7" customFormat="1" ht="12.75">
      <c r="B636" s="79"/>
      <c r="C636" s="72"/>
      <c r="D636" s="72"/>
      <c r="E636" s="79"/>
      <c r="F636" s="79"/>
      <c r="G636" s="79"/>
      <c r="H636" s="72"/>
      <c r="I636" s="72"/>
      <c r="J636" s="79"/>
      <c r="K636" s="79"/>
    </row>
    <row r="637" spans="2:11" s="7" customFormat="1" ht="12.75">
      <c r="B637" s="79"/>
      <c r="C637" s="72"/>
      <c r="D637" s="72"/>
      <c r="E637" s="79"/>
      <c r="F637" s="79"/>
      <c r="G637" s="79"/>
      <c r="H637" s="72"/>
      <c r="I637" s="72"/>
      <c r="J637" s="79"/>
      <c r="K637" s="79"/>
    </row>
    <row r="638" spans="1:11" s="7" customFormat="1" ht="12.75">
      <c r="A638" s="7" t="s">
        <v>166</v>
      </c>
      <c r="B638" s="23" t="str">
        <f>$B$1</f>
        <v>DISTRICT SCHOOL BOARD OF GULF COUNTY </v>
      </c>
      <c r="C638" s="79"/>
      <c r="D638" s="79"/>
      <c r="E638" s="79"/>
      <c r="F638" s="79"/>
      <c r="G638" s="79"/>
      <c r="H638" s="280"/>
      <c r="I638" s="38"/>
      <c r="K638" s="281" t="s">
        <v>240</v>
      </c>
    </row>
    <row r="639" spans="2:11" s="7" customFormat="1" ht="12.75">
      <c r="B639" s="240" t="s">
        <v>603</v>
      </c>
      <c r="C639" s="79"/>
      <c r="D639" s="79"/>
      <c r="E639" s="79"/>
      <c r="F639" s="79"/>
      <c r="G639" s="79"/>
      <c r="H639" s="79"/>
      <c r="I639" s="38"/>
      <c r="K639" s="239" t="s">
        <v>100</v>
      </c>
    </row>
    <row r="640" spans="2:11" s="7" customFormat="1" ht="12.75">
      <c r="B640" s="253" t="str">
        <f>+B4</f>
        <v>For the Fiscal Year Ended June 30, 2011</v>
      </c>
      <c r="C640" s="84"/>
      <c r="D640" s="84"/>
      <c r="E640" s="84"/>
      <c r="F640" s="84"/>
      <c r="G640" s="84"/>
      <c r="H640" s="84"/>
      <c r="I640" s="435"/>
      <c r="J640" s="84"/>
      <c r="K640" s="436" t="s">
        <v>545</v>
      </c>
    </row>
    <row r="641" spans="2:11" s="7" customFormat="1" ht="18.75" customHeight="1">
      <c r="B641" s="282"/>
      <c r="C641" s="194"/>
      <c r="D641" s="283">
        <v>100</v>
      </c>
      <c r="E641" s="283">
        <v>200</v>
      </c>
      <c r="F641" s="283">
        <v>300</v>
      </c>
      <c r="G641" s="283">
        <v>400</v>
      </c>
      <c r="H641" s="283">
        <v>500</v>
      </c>
      <c r="I641" s="283">
        <v>600</v>
      </c>
      <c r="J641" s="283">
        <v>700</v>
      </c>
      <c r="K641" s="194"/>
    </row>
    <row r="642" spans="2:11" s="7" customFormat="1" ht="18.75" customHeight="1">
      <c r="B642" s="284"/>
      <c r="C642" s="244" t="s">
        <v>4</v>
      </c>
      <c r="D642" s="194"/>
      <c r="E642" s="193" t="s">
        <v>13</v>
      </c>
      <c r="F642" s="193" t="s">
        <v>14</v>
      </c>
      <c r="G642" s="193" t="s">
        <v>15</v>
      </c>
      <c r="H642" s="193" t="s">
        <v>16</v>
      </c>
      <c r="I642" s="193" t="s">
        <v>17</v>
      </c>
      <c r="J642" s="193" t="s">
        <v>18</v>
      </c>
      <c r="K642" s="276"/>
    </row>
    <row r="643" spans="2:11" s="7" customFormat="1" ht="18.75" customHeight="1">
      <c r="B643" s="285"/>
      <c r="C643" s="211" t="s">
        <v>6</v>
      </c>
      <c r="D643" s="211" t="s">
        <v>19</v>
      </c>
      <c r="E643" s="211" t="s">
        <v>20</v>
      </c>
      <c r="F643" s="211" t="s">
        <v>21</v>
      </c>
      <c r="G643" s="211" t="s">
        <v>21</v>
      </c>
      <c r="H643" s="211" t="s">
        <v>22</v>
      </c>
      <c r="I643" s="211" t="s">
        <v>23</v>
      </c>
      <c r="J643" s="211" t="s">
        <v>24</v>
      </c>
      <c r="K643" s="211" t="s">
        <v>25</v>
      </c>
    </row>
    <row r="644" spans="2:11" s="7" customFormat="1" ht="18.75" customHeight="1">
      <c r="B644" s="120" t="s">
        <v>26</v>
      </c>
      <c r="C644" s="121"/>
      <c r="D644" s="345"/>
      <c r="E644" s="345"/>
      <c r="F644" s="345"/>
      <c r="G644" s="345"/>
      <c r="H644" s="345"/>
      <c r="I644" s="345"/>
      <c r="J644" s="345"/>
      <c r="K644" s="345"/>
    </row>
    <row r="645" spans="2:11" s="7" customFormat="1" ht="18.75" customHeight="1">
      <c r="B645" s="277" t="s">
        <v>27</v>
      </c>
      <c r="C645" s="278"/>
      <c r="D645" s="359"/>
      <c r="E645" s="359"/>
      <c r="F645" s="359"/>
      <c r="G645" s="359"/>
      <c r="H645" s="359"/>
      <c r="I645" s="359"/>
      <c r="J645" s="359"/>
      <c r="K645" s="359"/>
    </row>
    <row r="646" spans="2:11" s="7" customFormat="1" ht="18.75" customHeight="1">
      <c r="B646" s="127" t="s">
        <v>351</v>
      </c>
      <c r="C646" s="123">
        <v>5000</v>
      </c>
      <c r="D646" s="213"/>
      <c r="E646" s="213"/>
      <c r="F646" s="213"/>
      <c r="G646" s="213"/>
      <c r="H646" s="213">
        <v>5889.25</v>
      </c>
      <c r="I646" s="213"/>
      <c r="J646" s="213"/>
      <c r="K646" s="327">
        <f aca="true" t="shared" si="7" ref="K646:K663">ROUND(SUM(D646:J646),2)</f>
        <v>5889.25</v>
      </c>
    </row>
    <row r="647" spans="2:11" s="7" customFormat="1" ht="18.75" customHeight="1">
      <c r="B647" s="127" t="s">
        <v>352</v>
      </c>
      <c r="C647" s="123">
        <v>6100</v>
      </c>
      <c r="D647" s="213"/>
      <c r="E647" s="213"/>
      <c r="F647" s="213"/>
      <c r="G647" s="213"/>
      <c r="H647" s="213"/>
      <c r="I647" s="213"/>
      <c r="J647" s="213"/>
      <c r="K647" s="327">
        <f t="shared" si="7"/>
        <v>0</v>
      </c>
    </row>
    <row r="648" spans="2:11" s="7" customFormat="1" ht="18.75" customHeight="1">
      <c r="B648" s="127" t="s">
        <v>353</v>
      </c>
      <c r="C648" s="123">
        <v>6200</v>
      </c>
      <c r="D648" s="213"/>
      <c r="E648" s="213"/>
      <c r="F648" s="213"/>
      <c r="G648" s="213"/>
      <c r="H648" s="213"/>
      <c r="I648" s="213"/>
      <c r="J648" s="213"/>
      <c r="K648" s="327">
        <f t="shared" si="7"/>
        <v>0</v>
      </c>
    </row>
    <row r="649" spans="2:11" s="7" customFormat="1" ht="18.75" customHeight="1">
      <c r="B649" s="127" t="s">
        <v>421</v>
      </c>
      <c r="C649" s="123">
        <v>6300</v>
      </c>
      <c r="D649" s="213"/>
      <c r="E649" s="213"/>
      <c r="F649" s="213">
        <v>7276</v>
      </c>
      <c r="G649" s="213"/>
      <c r="H649" s="213"/>
      <c r="I649" s="213"/>
      <c r="J649" s="213"/>
      <c r="K649" s="327">
        <f t="shared" si="7"/>
        <v>7276</v>
      </c>
    </row>
    <row r="650" spans="2:11" s="7" customFormat="1" ht="18.75" customHeight="1">
      <c r="B650" s="127" t="s">
        <v>355</v>
      </c>
      <c r="C650" s="123">
        <v>6400</v>
      </c>
      <c r="D650" s="213"/>
      <c r="E650" s="213"/>
      <c r="F650" s="213"/>
      <c r="G650" s="213"/>
      <c r="H650" s="213"/>
      <c r="I650" s="213"/>
      <c r="J650" s="213"/>
      <c r="K650" s="327">
        <f t="shared" si="7"/>
        <v>0</v>
      </c>
    </row>
    <row r="651" spans="2:11" s="7" customFormat="1" ht="18.75" customHeight="1">
      <c r="B651" s="127" t="s">
        <v>356</v>
      </c>
      <c r="C651" s="123">
        <v>6500</v>
      </c>
      <c r="D651" s="213"/>
      <c r="E651" s="213"/>
      <c r="F651" s="213">
        <v>57555.63</v>
      </c>
      <c r="G651" s="213"/>
      <c r="H651" s="213"/>
      <c r="I651" s="213"/>
      <c r="J651" s="213"/>
      <c r="K651" s="327">
        <f t="shared" si="7"/>
        <v>57555.63</v>
      </c>
    </row>
    <row r="652" spans="2:11" s="7" customFormat="1" ht="18.75" customHeight="1">
      <c r="B652" s="127" t="s">
        <v>422</v>
      </c>
      <c r="C652" s="123">
        <v>7100</v>
      </c>
      <c r="D652" s="213"/>
      <c r="E652" s="213"/>
      <c r="F652" s="213"/>
      <c r="G652" s="213"/>
      <c r="H652" s="213"/>
      <c r="I652" s="213"/>
      <c r="J652" s="213"/>
      <c r="K652" s="327">
        <f t="shared" si="7"/>
        <v>0</v>
      </c>
    </row>
    <row r="653" spans="2:11" s="7" customFormat="1" ht="18.75" customHeight="1">
      <c r="B653" s="127" t="s">
        <v>358</v>
      </c>
      <c r="C653" s="123">
        <v>7200</v>
      </c>
      <c r="D653" s="213"/>
      <c r="E653" s="213"/>
      <c r="F653" s="213"/>
      <c r="G653" s="213"/>
      <c r="H653" s="213"/>
      <c r="I653" s="213"/>
      <c r="J653" s="213"/>
      <c r="K653" s="327">
        <f t="shared" si="7"/>
        <v>0</v>
      </c>
    </row>
    <row r="654" spans="2:11" s="7" customFormat="1" ht="18.75" customHeight="1">
      <c r="B654" s="127" t="s">
        <v>359</v>
      </c>
      <c r="C654" s="123">
        <v>7300</v>
      </c>
      <c r="D654" s="213"/>
      <c r="E654" s="213"/>
      <c r="F654" s="213"/>
      <c r="G654" s="213"/>
      <c r="H654" s="213"/>
      <c r="I654" s="213"/>
      <c r="J654" s="213"/>
      <c r="K654" s="327">
        <f t="shared" si="7"/>
        <v>0</v>
      </c>
    </row>
    <row r="655" spans="2:11" s="7" customFormat="1" ht="18.75" customHeight="1">
      <c r="B655" s="127" t="s">
        <v>360</v>
      </c>
      <c r="C655" s="123">
        <v>7410</v>
      </c>
      <c r="D655" s="213"/>
      <c r="E655" s="213"/>
      <c r="F655" s="213"/>
      <c r="G655" s="213"/>
      <c r="H655" s="213"/>
      <c r="I655" s="213"/>
      <c r="J655" s="213"/>
      <c r="K655" s="327">
        <f t="shared" si="7"/>
        <v>0</v>
      </c>
    </row>
    <row r="656" spans="2:11" s="7" customFormat="1" ht="18.75" customHeight="1">
      <c r="B656" s="127" t="s">
        <v>361</v>
      </c>
      <c r="C656" s="123">
        <v>7500</v>
      </c>
      <c r="D656" s="213"/>
      <c r="E656" s="213"/>
      <c r="F656" s="213"/>
      <c r="G656" s="213"/>
      <c r="H656" s="213"/>
      <c r="I656" s="213"/>
      <c r="J656" s="213"/>
      <c r="K656" s="327">
        <f t="shared" si="7"/>
        <v>0</v>
      </c>
    </row>
    <row r="657" spans="2:11" s="7" customFormat="1" ht="18.75" customHeight="1">
      <c r="B657" s="127" t="s">
        <v>362</v>
      </c>
      <c r="C657" s="123">
        <v>7600</v>
      </c>
      <c r="D657" s="213"/>
      <c r="E657" s="213"/>
      <c r="F657" s="213"/>
      <c r="G657" s="213"/>
      <c r="H657" s="213"/>
      <c r="I657" s="213"/>
      <c r="J657" s="213"/>
      <c r="K657" s="327">
        <f t="shared" si="7"/>
        <v>0</v>
      </c>
    </row>
    <row r="658" spans="2:11" s="7" customFormat="1" ht="18.75" customHeight="1">
      <c r="B658" s="127" t="s">
        <v>363</v>
      </c>
      <c r="C658" s="123">
        <v>7700</v>
      </c>
      <c r="D658" s="213"/>
      <c r="E658" s="213"/>
      <c r="F658" s="213">
        <v>13000</v>
      </c>
      <c r="G658" s="213"/>
      <c r="H658" s="213"/>
      <c r="I658" s="213"/>
      <c r="J658" s="213"/>
      <c r="K658" s="327">
        <f t="shared" si="7"/>
        <v>13000</v>
      </c>
    </row>
    <row r="659" spans="2:11" s="7" customFormat="1" ht="18.75" customHeight="1">
      <c r="B659" s="127" t="s">
        <v>364</v>
      </c>
      <c r="C659" s="123">
        <v>7800</v>
      </c>
      <c r="D659" s="213"/>
      <c r="E659" s="213"/>
      <c r="F659" s="213"/>
      <c r="G659" s="213"/>
      <c r="H659" s="213"/>
      <c r="I659" s="213"/>
      <c r="J659" s="213"/>
      <c r="K659" s="327">
        <f t="shared" si="7"/>
        <v>0</v>
      </c>
    </row>
    <row r="660" spans="2:11" s="7" customFormat="1" ht="18.75" customHeight="1">
      <c r="B660" s="127" t="s">
        <v>365</v>
      </c>
      <c r="C660" s="123">
        <v>7900</v>
      </c>
      <c r="D660" s="213"/>
      <c r="E660" s="213"/>
      <c r="F660" s="213"/>
      <c r="G660" s="213"/>
      <c r="H660" s="213"/>
      <c r="I660" s="213"/>
      <c r="J660" s="213"/>
      <c r="K660" s="327">
        <f t="shared" si="7"/>
        <v>0</v>
      </c>
    </row>
    <row r="661" spans="2:11" s="7" customFormat="1" ht="18.75" customHeight="1">
      <c r="B661" s="156" t="s">
        <v>366</v>
      </c>
      <c r="C661" s="296">
        <v>8100</v>
      </c>
      <c r="D661" s="213"/>
      <c r="E661" s="213"/>
      <c r="F661" s="213"/>
      <c r="G661" s="213"/>
      <c r="H661" s="213"/>
      <c r="I661" s="213"/>
      <c r="J661" s="213"/>
      <c r="K661" s="327">
        <f t="shared" si="7"/>
        <v>0</v>
      </c>
    </row>
    <row r="662" spans="2:12" s="7" customFormat="1" ht="18.75" customHeight="1">
      <c r="B662" s="101" t="s">
        <v>367</v>
      </c>
      <c r="C662" s="89">
        <v>8200</v>
      </c>
      <c r="D662" s="213"/>
      <c r="E662" s="213"/>
      <c r="F662" s="213"/>
      <c r="G662" s="213"/>
      <c r="H662" s="213"/>
      <c r="I662" s="213"/>
      <c r="J662" s="213"/>
      <c r="K662" s="327">
        <f t="shared" si="7"/>
        <v>0</v>
      </c>
      <c r="L662" s="38"/>
    </row>
    <row r="663" spans="2:11" s="7" customFormat="1" ht="18.75" customHeight="1">
      <c r="B663" s="127" t="s">
        <v>368</v>
      </c>
      <c r="C663" s="123">
        <v>9100</v>
      </c>
      <c r="D663" s="213"/>
      <c r="E663" s="213"/>
      <c r="F663" s="213"/>
      <c r="G663" s="213"/>
      <c r="H663" s="213"/>
      <c r="I663" s="213"/>
      <c r="J663" s="213"/>
      <c r="K663" s="327">
        <f t="shared" si="7"/>
        <v>0</v>
      </c>
    </row>
    <row r="664" spans="2:11" s="7" customFormat="1" ht="18.75" customHeight="1">
      <c r="B664" s="277" t="s">
        <v>28</v>
      </c>
      <c r="C664" s="286"/>
      <c r="D664" s="343"/>
      <c r="E664" s="343"/>
      <c r="F664" s="343"/>
      <c r="G664" s="343"/>
      <c r="H664" s="343"/>
      <c r="I664" s="326"/>
      <c r="J664" s="343"/>
      <c r="K664" s="345"/>
    </row>
    <row r="665" spans="2:11" s="7" customFormat="1" ht="18.75" customHeight="1">
      <c r="B665" s="127" t="s">
        <v>360</v>
      </c>
      <c r="C665" s="123">
        <v>7420</v>
      </c>
      <c r="D665" s="319"/>
      <c r="E665" s="319"/>
      <c r="F665" s="319"/>
      <c r="G665" s="319"/>
      <c r="H665" s="319"/>
      <c r="I665" s="213"/>
      <c r="J665" s="319"/>
      <c r="K665" s="327">
        <f>ROUND(I665,2)</f>
        <v>0</v>
      </c>
    </row>
    <row r="666" spans="2:11" s="7" customFormat="1" ht="18.75" customHeight="1">
      <c r="B666" s="127" t="s">
        <v>370</v>
      </c>
      <c r="C666" s="123">
        <v>9300</v>
      </c>
      <c r="D666" s="319"/>
      <c r="E666" s="319"/>
      <c r="F666" s="319"/>
      <c r="G666" s="319"/>
      <c r="H666" s="319"/>
      <c r="I666" s="213"/>
      <c r="J666" s="319"/>
      <c r="K666" s="327">
        <f>ROUND(I666,2)</f>
        <v>0</v>
      </c>
    </row>
    <row r="667" spans="2:11" s="7" customFormat="1" ht="18.75" customHeight="1">
      <c r="B667" s="277" t="s">
        <v>29</v>
      </c>
      <c r="C667" s="278"/>
      <c r="D667" s="346"/>
      <c r="E667" s="346"/>
      <c r="F667" s="346"/>
      <c r="G667" s="346"/>
      <c r="H667" s="346"/>
      <c r="I667" s="346"/>
      <c r="J667" s="345"/>
      <c r="K667" s="345"/>
    </row>
    <row r="668" spans="2:11" s="7" customFormat="1" ht="18.75" customHeight="1">
      <c r="B668" s="127" t="s">
        <v>66</v>
      </c>
      <c r="C668" s="123">
        <v>710</v>
      </c>
      <c r="D668" s="319"/>
      <c r="E668" s="319"/>
      <c r="F668" s="319"/>
      <c r="G668" s="319"/>
      <c r="H668" s="319"/>
      <c r="I668" s="319"/>
      <c r="J668" s="213"/>
      <c r="K668" s="327">
        <f>ROUND(J668,2)</f>
        <v>0</v>
      </c>
    </row>
    <row r="669" spans="2:11" s="7" customFormat="1" ht="18.75" customHeight="1">
      <c r="B669" s="127" t="s">
        <v>67</v>
      </c>
      <c r="C669" s="123">
        <v>720</v>
      </c>
      <c r="D669" s="319"/>
      <c r="E669" s="319"/>
      <c r="F669" s="319"/>
      <c r="G669" s="319"/>
      <c r="H669" s="319"/>
      <c r="I669" s="319"/>
      <c r="J669" s="213"/>
      <c r="K669" s="327">
        <f>ROUND(J669,2)</f>
        <v>0</v>
      </c>
    </row>
    <row r="670" spans="2:11" s="7" customFormat="1" ht="18.75" customHeight="1">
      <c r="B670" s="408" t="s">
        <v>372</v>
      </c>
      <c r="C670" s="409"/>
      <c r="D670" s="357">
        <f>ROUND(SUM(D646:D663),2)</f>
        <v>0</v>
      </c>
      <c r="E670" s="357">
        <f>ROUND(SUM(E646:E663),2)</f>
        <v>0</v>
      </c>
      <c r="F670" s="357">
        <f>ROUND(SUM(F646:F663),2)</f>
        <v>77831.63</v>
      </c>
      <c r="G670" s="357">
        <f>ROUND(SUM(G646:G663),2)</f>
        <v>0</v>
      </c>
      <c r="H670" s="357">
        <f>ROUND(SUM(H646:H663),2)</f>
        <v>5889.25</v>
      </c>
      <c r="I670" s="357">
        <f>ROUND(SUM(I646:I663)+SUM(I665:I666),2)</f>
        <v>0</v>
      </c>
      <c r="J670" s="357">
        <f>ROUND(SUM(J646:J663)+SUM(J668:J669),2)</f>
        <v>0</v>
      </c>
      <c r="K670" s="375">
        <f>ROUND(SUM(D670:J670),2)</f>
        <v>83720.88</v>
      </c>
    </row>
    <row r="671" spans="2:11" s="7" customFormat="1" ht="18.75" customHeight="1" thickBot="1">
      <c r="B671" s="408" t="s">
        <v>49</v>
      </c>
      <c r="C671" s="409"/>
      <c r="D671" s="356"/>
      <c r="E671" s="356"/>
      <c r="F671" s="356"/>
      <c r="G671" s="356"/>
      <c r="H671" s="356"/>
      <c r="I671" s="356"/>
      <c r="J671" s="356"/>
      <c r="K671" s="445">
        <f>ROUND(G420-K670,2)</f>
        <v>0</v>
      </c>
    </row>
    <row r="672" spans="2:4" s="7" customFormat="1" ht="18.75" customHeight="1" thickTop="1">
      <c r="B672" s="432" t="s">
        <v>34</v>
      </c>
      <c r="C672" s="157"/>
      <c r="D672" s="428" t="s">
        <v>95</v>
      </c>
    </row>
    <row r="673" spans="2:4" s="7" customFormat="1" ht="18.75" customHeight="1">
      <c r="B673" s="55" t="s">
        <v>256</v>
      </c>
      <c r="C673" s="6">
        <v>3720</v>
      </c>
      <c r="D673" s="133"/>
    </row>
    <row r="674" spans="2:4" s="7" customFormat="1" ht="18.75" customHeight="1">
      <c r="B674" s="122" t="s">
        <v>260</v>
      </c>
      <c r="C674" s="411">
        <v>3730</v>
      </c>
      <c r="D674" s="213"/>
    </row>
    <row r="675" spans="2:4" s="7" customFormat="1" ht="18.75" customHeight="1">
      <c r="B675" s="122" t="s">
        <v>35</v>
      </c>
      <c r="C675" s="123">
        <v>3740</v>
      </c>
      <c r="D675" s="133"/>
    </row>
    <row r="676" spans="2:4" ht="18.75" customHeight="1">
      <c r="B676" s="17" t="s">
        <v>36</v>
      </c>
      <c r="C676" s="273"/>
      <c r="D676" s="403"/>
    </row>
    <row r="677" spans="2:4" ht="18.75" customHeight="1">
      <c r="B677" s="117" t="s">
        <v>406</v>
      </c>
      <c r="C677" s="6">
        <v>3610</v>
      </c>
      <c r="D677" s="133"/>
    </row>
    <row r="678" spans="2:4" ht="18.75" customHeight="1">
      <c r="B678" s="117" t="s">
        <v>373</v>
      </c>
      <c r="C678" s="6">
        <v>3620</v>
      </c>
      <c r="D678" s="133"/>
    </row>
    <row r="679" spans="2:4" ht="18.75" customHeight="1">
      <c r="B679" s="117" t="s">
        <v>374</v>
      </c>
      <c r="C679" s="6">
        <v>3630</v>
      </c>
      <c r="D679" s="133"/>
    </row>
    <row r="680" spans="2:4" ht="18.75" customHeight="1">
      <c r="B680" s="117" t="s">
        <v>407</v>
      </c>
      <c r="C680" s="6">
        <v>3650</v>
      </c>
      <c r="D680" s="133"/>
    </row>
    <row r="681" spans="2:4" ht="18.75" customHeight="1">
      <c r="B681" s="117" t="s">
        <v>376</v>
      </c>
      <c r="C681" s="6">
        <v>3660</v>
      </c>
      <c r="D681" s="133"/>
    </row>
    <row r="682" spans="2:4" ht="18.75" customHeight="1">
      <c r="B682" s="117" t="s">
        <v>377</v>
      </c>
      <c r="C682" s="6">
        <v>3670</v>
      </c>
      <c r="D682" s="134"/>
    </row>
    <row r="683" spans="2:4" ht="18.75" customHeight="1">
      <c r="B683" s="117" t="s">
        <v>378</v>
      </c>
      <c r="C683" s="6">
        <v>3690</v>
      </c>
      <c r="D683" s="352"/>
    </row>
    <row r="684" spans="2:4" ht="18.75" customHeight="1" thickBot="1">
      <c r="B684" s="117" t="s">
        <v>379</v>
      </c>
      <c r="C684" s="62">
        <v>3600</v>
      </c>
      <c r="D684" s="347">
        <f>ROUND(SUM(D677:D683),2)</f>
        <v>0</v>
      </c>
    </row>
    <row r="685" spans="2:4" ht="18.75" customHeight="1">
      <c r="B685" s="17" t="s">
        <v>37</v>
      </c>
      <c r="C685" s="273"/>
      <c r="D685" s="345"/>
    </row>
    <row r="686" spans="2:4" ht="18.75" customHeight="1">
      <c r="B686" s="117" t="s">
        <v>423</v>
      </c>
      <c r="C686" s="6">
        <v>910</v>
      </c>
      <c r="D686" s="133"/>
    </row>
    <row r="687" spans="2:4" ht="18.75" customHeight="1">
      <c r="B687" s="117" t="s">
        <v>380</v>
      </c>
      <c r="C687" s="6">
        <v>920</v>
      </c>
      <c r="D687" s="133"/>
    </row>
    <row r="688" spans="2:4" ht="18.75" customHeight="1">
      <c r="B688" s="117" t="s">
        <v>381</v>
      </c>
      <c r="C688" s="6">
        <v>930</v>
      </c>
      <c r="D688" s="133"/>
    </row>
    <row r="689" spans="2:4" ht="18.75" customHeight="1">
      <c r="B689" s="117" t="s">
        <v>407</v>
      </c>
      <c r="C689" s="6">
        <v>950</v>
      </c>
      <c r="D689" s="133"/>
    </row>
    <row r="690" spans="2:4" ht="18.75" customHeight="1">
      <c r="B690" s="117" t="s">
        <v>383</v>
      </c>
      <c r="C690" s="6">
        <v>960</v>
      </c>
      <c r="D690" s="134"/>
    </row>
    <row r="691" spans="2:4" ht="18.75" customHeight="1">
      <c r="B691" s="117" t="s">
        <v>384</v>
      </c>
      <c r="C691" s="6">
        <v>970</v>
      </c>
      <c r="D691" s="134"/>
    </row>
    <row r="692" spans="2:4" ht="18.75" customHeight="1">
      <c r="B692" s="117" t="s">
        <v>385</v>
      </c>
      <c r="C692" s="6">
        <v>990</v>
      </c>
      <c r="D692" s="352"/>
    </row>
    <row r="693" spans="2:4" ht="18.75" customHeight="1" thickBot="1">
      <c r="B693" s="117" t="s">
        <v>386</v>
      </c>
      <c r="C693" s="62">
        <v>9700</v>
      </c>
      <c r="D693" s="347">
        <f>ROUND(SUM(D686:D692),2)</f>
        <v>0</v>
      </c>
    </row>
    <row r="694" spans="2:4" s="7" customFormat="1" ht="18.75" customHeight="1" thickBot="1">
      <c r="B694" s="125" t="s">
        <v>221</v>
      </c>
      <c r="C694" s="126"/>
      <c r="D694" s="347">
        <f>ROUND(SUM(D673:D675)+D684+D693,2)</f>
        <v>0</v>
      </c>
    </row>
    <row r="695" spans="2:4" s="7" customFormat="1" ht="18.75" customHeight="1" thickBot="1">
      <c r="B695" s="125" t="s">
        <v>148</v>
      </c>
      <c r="C695" s="123"/>
      <c r="D695" s="342">
        <f>ROUND(K671+D694,2)</f>
        <v>0</v>
      </c>
    </row>
    <row r="696" spans="2:4" s="7" customFormat="1" ht="18.75" customHeight="1" thickTop="1">
      <c r="B696" s="106" t="s">
        <v>532</v>
      </c>
      <c r="C696" s="107">
        <v>2800</v>
      </c>
      <c r="D696" s="133"/>
    </row>
    <row r="697" spans="2:4" s="7" customFormat="1" ht="18.75" customHeight="1">
      <c r="B697" s="106" t="s">
        <v>44</v>
      </c>
      <c r="C697" s="107">
        <v>2891</v>
      </c>
      <c r="D697" s="133"/>
    </row>
    <row r="698" spans="2:4" s="7" customFormat="1" ht="18.75" customHeight="1">
      <c r="B698" s="163" t="s">
        <v>546</v>
      </c>
      <c r="C698" s="300"/>
      <c r="D698" s="379"/>
    </row>
    <row r="699" spans="2:4" s="7" customFormat="1" ht="18.75" customHeight="1">
      <c r="B699" s="100" t="s">
        <v>548</v>
      </c>
      <c r="C699" s="412">
        <v>2710</v>
      </c>
      <c r="D699" s="133"/>
    </row>
    <row r="700" spans="2:4" s="7" customFormat="1" ht="18.75" customHeight="1">
      <c r="B700" s="27" t="s">
        <v>549</v>
      </c>
      <c r="C700" s="107">
        <v>2720</v>
      </c>
      <c r="D700" s="213"/>
    </row>
    <row r="701" spans="2:4" s="7" customFormat="1" ht="18.75" customHeight="1">
      <c r="B701" s="27" t="s">
        <v>550</v>
      </c>
      <c r="C701" s="107">
        <v>2730</v>
      </c>
      <c r="D701" s="213"/>
    </row>
    <row r="702" spans="2:4" s="7" customFormat="1" ht="18.75" customHeight="1">
      <c r="B702" s="27" t="s">
        <v>551</v>
      </c>
      <c r="C702" s="107">
        <v>2740</v>
      </c>
      <c r="D702" s="213"/>
    </row>
    <row r="703" spans="2:4" s="7" customFormat="1" ht="18.75" customHeight="1" thickBot="1">
      <c r="B703" s="27" t="s">
        <v>552</v>
      </c>
      <c r="C703" s="107">
        <v>2750</v>
      </c>
      <c r="D703" s="413"/>
    </row>
    <row r="704" spans="2:4" s="7" customFormat="1" ht="18.75" customHeight="1">
      <c r="B704" s="29" t="s">
        <v>547</v>
      </c>
      <c r="C704" s="90">
        <v>2700</v>
      </c>
      <c r="D704" s="365">
        <f>ROUND(SUM(D699:D703),2)</f>
        <v>0</v>
      </c>
    </row>
    <row r="705" spans="2:11" s="7" customFormat="1" ht="18.75" customHeight="1">
      <c r="B705" s="254"/>
      <c r="C705" s="287"/>
      <c r="E705" s="79"/>
      <c r="F705" s="79"/>
      <c r="G705" s="79"/>
      <c r="H705" s="72"/>
      <c r="I705" s="72"/>
      <c r="J705" s="79"/>
      <c r="K705" s="79"/>
    </row>
    <row r="706" spans="2:11" s="7" customFormat="1" ht="18.75" customHeight="1">
      <c r="B706" s="79" t="s">
        <v>41</v>
      </c>
      <c r="C706" s="72"/>
      <c r="D706" s="72"/>
      <c r="E706" s="79"/>
      <c r="F706" s="79"/>
      <c r="G706" s="79"/>
      <c r="H706" s="72"/>
      <c r="I706" s="72"/>
      <c r="J706" s="79"/>
      <c r="K706" s="79"/>
    </row>
    <row r="707" spans="2:11" s="7" customFormat="1" ht="12.75">
      <c r="B707" s="79"/>
      <c r="C707" s="72"/>
      <c r="D707" s="72"/>
      <c r="E707" s="79"/>
      <c r="F707" s="79"/>
      <c r="G707" s="79"/>
      <c r="H707" s="72"/>
      <c r="I707" s="72"/>
      <c r="J707" s="79"/>
      <c r="K707" s="79"/>
    </row>
    <row r="708" spans="2:11" s="7" customFormat="1" ht="12.75">
      <c r="B708" s="79"/>
      <c r="C708" s="72"/>
      <c r="D708" s="72"/>
      <c r="E708" s="79"/>
      <c r="F708" s="79"/>
      <c r="G708" s="79"/>
      <c r="H708" s="72"/>
      <c r="I708" s="72"/>
      <c r="J708" s="79"/>
      <c r="K708" s="79"/>
    </row>
    <row r="709" spans="1:11" ht="12.75">
      <c r="A709" s="2" t="s">
        <v>167</v>
      </c>
      <c r="B709" s="23" t="str">
        <f>$B$1</f>
        <v>DISTRICT SCHOOL BOARD OF GULF COUNTY </v>
      </c>
      <c r="C709" s="5"/>
      <c r="D709" s="5"/>
      <c r="E709" s="5"/>
      <c r="F709" s="5"/>
      <c r="G709" s="5"/>
      <c r="H709" s="111"/>
      <c r="I709" s="12"/>
      <c r="K709" s="112" t="s">
        <v>240</v>
      </c>
    </row>
    <row r="710" spans="2:11" ht="12.75">
      <c r="B710" s="49" t="s">
        <v>571</v>
      </c>
      <c r="C710" s="5"/>
      <c r="D710" s="5"/>
      <c r="E710" s="5"/>
      <c r="F710" s="5"/>
      <c r="G710" s="5"/>
      <c r="H710" s="5"/>
      <c r="I710" s="12"/>
      <c r="K710" s="48" t="s">
        <v>101</v>
      </c>
    </row>
    <row r="711" spans="2:11" ht="12.75">
      <c r="B711" s="205" t="str">
        <f>+B4</f>
        <v>For the Fiscal Year Ended June 30, 2011</v>
      </c>
      <c r="C711" s="82"/>
      <c r="D711" s="82"/>
      <c r="E711" s="82"/>
      <c r="F711" s="82"/>
      <c r="G711" s="82"/>
      <c r="H711" s="82"/>
      <c r="I711" s="433"/>
      <c r="J711" s="82"/>
      <c r="K711" s="434" t="s">
        <v>567</v>
      </c>
    </row>
    <row r="712" spans="2:11" ht="18" customHeight="1">
      <c r="B712" s="130"/>
      <c r="C712" s="54"/>
      <c r="D712" s="67">
        <v>100</v>
      </c>
      <c r="E712" s="67">
        <v>200</v>
      </c>
      <c r="F712" s="67">
        <v>300</v>
      </c>
      <c r="G712" s="67">
        <v>400</v>
      </c>
      <c r="H712" s="67">
        <v>500</v>
      </c>
      <c r="I712" s="67">
        <v>600</v>
      </c>
      <c r="J712" s="67">
        <v>700</v>
      </c>
      <c r="K712" s="54"/>
    </row>
    <row r="713" spans="2:11" ht="18" customHeight="1">
      <c r="B713" s="80"/>
      <c r="C713" s="58" t="s">
        <v>4</v>
      </c>
      <c r="D713" s="54"/>
      <c r="E713" s="52" t="s">
        <v>13</v>
      </c>
      <c r="F713" s="52" t="s">
        <v>14</v>
      </c>
      <c r="G713" s="52" t="s">
        <v>15</v>
      </c>
      <c r="H713" s="52" t="s">
        <v>16</v>
      </c>
      <c r="I713" s="52" t="s">
        <v>17</v>
      </c>
      <c r="J713" s="52" t="s">
        <v>18</v>
      </c>
      <c r="K713" s="116"/>
    </row>
    <row r="714" spans="2:11" ht="18" customHeight="1">
      <c r="B714" s="131"/>
      <c r="C714" s="114" t="s">
        <v>6</v>
      </c>
      <c r="D714" s="114" t="s">
        <v>19</v>
      </c>
      <c r="E714" s="114" t="s">
        <v>20</v>
      </c>
      <c r="F714" s="114" t="s">
        <v>21</v>
      </c>
      <c r="G714" s="114" t="s">
        <v>21</v>
      </c>
      <c r="H714" s="114" t="s">
        <v>22</v>
      </c>
      <c r="I714" s="114" t="s">
        <v>23</v>
      </c>
      <c r="J714" s="114" t="s">
        <v>24</v>
      </c>
      <c r="K714" s="114" t="s">
        <v>25</v>
      </c>
    </row>
    <row r="715" spans="2:11" ht="18" customHeight="1">
      <c r="B715" s="57" t="s">
        <v>26</v>
      </c>
      <c r="C715" s="115"/>
      <c r="D715" s="318"/>
      <c r="E715" s="318"/>
      <c r="F715" s="318"/>
      <c r="G715" s="318"/>
      <c r="H715" s="318"/>
      <c r="I715" s="318"/>
      <c r="J715" s="318"/>
      <c r="K715" s="318"/>
    </row>
    <row r="716" spans="2:11" ht="18" customHeight="1">
      <c r="B716" s="17" t="s">
        <v>27</v>
      </c>
      <c r="C716" s="63"/>
      <c r="D716" s="338"/>
      <c r="E716" s="338"/>
      <c r="F716" s="338"/>
      <c r="G716" s="338"/>
      <c r="H716" s="338"/>
      <c r="I716" s="338"/>
      <c r="J716" s="338"/>
      <c r="K716" s="338"/>
    </row>
    <row r="717" spans="2:11" ht="18" customHeight="1">
      <c r="B717" s="117" t="s">
        <v>351</v>
      </c>
      <c r="C717" s="6">
        <v>5000</v>
      </c>
      <c r="D717" s="142">
        <v>297109.95</v>
      </c>
      <c r="E717" s="142">
        <v>80131.2</v>
      </c>
      <c r="F717" s="142"/>
      <c r="G717" s="142"/>
      <c r="H717" s="142"/>
      <c r="I717" s="142"/>
      <c r="J717" s="142">
        <v>2467.85</v>
      </c>
      <c r="K717" s="327">
        <f aca="true" t="shared" si="8" ref="K717:K734">ROUND(SUM(D717:J717),2)</f>
        <v>379709</v>
      </c>
    </row>
    <row r="718" spans="2:11" ht="18" customHeight="1">
      <c r="B718" s="117" t="s">
        <v>352</v>
      </c>
      <c r="C718" s="6">
        <v>6100</v>
      </c>
      <c r="D718" s="142"/>
      <c r="E718" s="142"/>
      <c r="F718" s="142"/>
      <c r="G718" s="142"/>
      <c r="H718" s="142"/>
      <c r="I718" s="142"/>
      <c r="J718" s="142"/>
      <c r="K718" s="327">
        <f t="shared" si="8"/>
        <v>0</v>
      </c>
    </row>
    <row r="719" spans="2:11" ht="18" customHeight="1">
      <c r="B719" s="117" t="s">
        <v>353</v>
      </c>
      <c r="C719" s="6">
        <v>6200</v>
      </c>
      <c r="D719" s="142"/>
      <c r="E719" s="142"/>
      <c r="F719" s="142"/>
      <c r="G719" s="142"/>
      <c r="H719" s="142"/>
      <c r="I719" s="142"/>
      <c r="J719" s="142"/>
      <c r="K719" s="327">
        <f t="shared" si="8"/>
        <v>0</v>
      </c>
    </row>
    <row r="720" spans="2:11" ht="18" customHeight="1">
      <c r="B720" s="117" t="s">
        <v>421</v>
      </c>
      <c r="C720" s="6">
        <v>6300</v>
      </c>
      <c r="D720" s="142"/>
      <c r="E720" s="142"/>
      <c r="F720" s="142"/>
      <c r="G720" s="142"/>
      <c r="H720" s="142"/>
      <c r="I720" s="142"/>
      <c r="J720" s="142"/>
      <c r="K720" s="327">
        <f t="shared" si="8"/>
        <v>0</v>
      </c>
    </row>
    <row r="721" spans="2:11" ht="18" customHeight="1">
      <c r="B721" s="117" t="s">
        <v>355</v>
      </c>
      <c r="C721" s="6">
        <v>6400</v>
      </c>
      <c r="D721" s="142"/>
      <c r="E721" s="142"/>
      <c r="F721" s="142"/>
      <c r="G721" s="142"/>
      <c r="H721" s="142"/>
      <c r="I721" s="142"/>
      <c r="J721" s="142"/>
      <c r="K721" s="327">
        <f t="shared" si="8"/>
        <v>0</v>
      </c>
    </row>
    <row r="722" spans="2:11" s="7" customFormat="1" ht="18" customHeight="1">
      <c r="B722" s="127" t="s">
        <v>356</v>
      </c>
      <c r="C722" s="123">
        <v>6500</v>
      </c>
      <c r="D722" s="213"/>
      <c r="E722" s="213"/>
      <c r="F722" s="213"/>
      <c r="G722" s="213"/>
      <c r="H722" s="213"/>
      <c r="I722" s="213"/>
      <c r="J722" s="213"/>
      <c r="K722" s="327">
        <f t="shared" si="8"/>
        <v>0</v>
      </c>
    </row>
    <row r="723" spans="2:11" s="7" customFormat="1" ht="18" customHeight="1">
      <c r="B723" s="127" t="s">
        <v>422</v>
      </c>
      <c r="C723" s="123">
        <v>7100</v>
      </c>
      <c r="D723" s="213"/>
      <c r="E723" s="213"/>
      <c r="F723" s="213"/>
      <c r="G723" s="213"/>
      <c r="H723" s="213"/>
      <c r="I723" s="213"/>
      <c r="J723" s="213"/>
      <c r="K723" s="327">
        <f t="shared" si="8"/>
        <v>0</v>
      </c>
    </row>
    <row r="724" spans="2:11" s="7" customFormat="1" ht="18" customHeight="1">
      <c r="B724" s="127" t="s">
        <v>358</v>
      </c>
      <c r="C724" s="123">
        <v>7200</v>
      </c>
      <c r="D724" s="213"/>
      <c r="E724" s="213"/>
      <c r="F724" s="213"/>
      <c r="G724" s="213"/>
      <c r="H724" s="213"/>
      <c r="I724" s="213"/>
      <c r="J724" s="213"/>
      <c r="K724" s="327">
        <f t="shared" si="8"/>
        <v>0</v>
      </c>
    </row>
    <row r="725" spans="2:11" s="7" customFormat="1" ht="18" customHeight="1">
      <c r="B725" s="127" t="s">
        <v>359</v>
      </c>
      <c r="C725" s="123">
        <v>7300</v>
      </c>
      <c r="D725" s="213"/>
      <c r="E725" s="213"/>
      <c r="F725" s="213"/>
      <c r="G725" s="213"/>
      <c r="H725" s="213"/>
      <c r="I725" s="213"/>
      <c r="J725" s="213"/>
      <c r="K725" s="327">
        <f t="shared" si="8"/>
        <v>0</v>
      </c>
    </row>
    <row r="726" spans="2:11" s="7" customFormat="1" ht="18" customHeight="1">
      <c r="B726" s="127" t="s">
        <v>360</v>
      </c>
      <c r="C726" s="123">
        <v>7410</v>
      </c>
      <c r="D726" s="213"/>
      <c r="E726" s="213"/>
      <c r="F726" s="213"/>
      <c r="G726" s="213"/>
      <c r="H726" s="213"/>
      <c r="I726" s="213"/>
      <c r="J726" s="213"/>
      <c r="K726" s="327">
        <f t="shared" si="8"/>
        <v>0</v>
      </c>
    </row>
    <row r="727" spans="2:11" s="7" customFormat="1" ht="18" customHeight="1">
      <c r="B727" s="127" t="s">
        <v>361</v>
      </c>
      <c r="C727" s="123">
        <v>7500</v>
      </c>
      <c r="D727" s="213"/>
      <c r="E727" s="213"/>
      <c r="F727" s="213"/>
      <c r="G727" s="213"/>
      <c r="H727" s="213"/>
      <c r="I727" s="213"/>
      <c r="J727" s="213"/>
      <c r="K727" s="327">
        <f t="shared" si="8"/>
        <v>0</v>
      </c>
    </row>
    <row r="728" spans="2:11" s="7" customFormat="1" ht="18" customHeight="1">
      <c r="B728" s="127" t="s">
        <v>362</v>
      </c>
      <c r="C728" s="123">
        <v>7600</v>
      </c>
      <c r="D728" s="213"/>
      <c r="E728" s="213"/>
      <c r="F728" s="213"/>
      <c r="G728" s="213"/>
      <c r="H728" s="213"/>
      <c r="I728" s="213"/>
      <c r="J728" s="213"/>
      <c r="K728" s="327">
        <f t="shared" si="8"/>
        <v>0</v>
      </c>
    </row>
    <row r="729" spans="2:11" s="7" customFormat="1" ht="18" customHeight="1">
      <c r="B729" s="127" t="s">
        <v>363</v>
      </c>
      <c r="C729" s="123">
        <v>7700</v>
      </c>
      <c r="D729" s="213"/>
      <c r="E729" s="213"/>
      <c r="F729" s="213"/>
      <c r="G729" s="213"/>
      <c r="H729" s="213"/>
      <c r="I729" s="213"/>
      <c r="J729" s="213"/>
      <c r="K729" s="327">
        <f t="shared" si="8"/>
        <v>0</v>
      </c>
    </row>
    <row r="730" spans="2:11" s="7" customFormat="1" ht="18" customHeight="1">
      <c r="B730" s="127" t="s">
        <v>364</v>
      </c>
      <c r="C730" s="123">
        <v>7800</v>
      </c>
      <c r="D730" s="213"/>
      <c r="E730" s="213"/>
      <c r="F730" s="213"/>
      <c r="G730" s="213"/>
      <c r="H730" s="213"/>
      <c r="I730" s="213"/>
      <c r="J730" s="213"/>
      <c r="K730" s="327">
        <f t="shared" si="8"/>
        <v>0</v>
      </c>
    </row>
    <row r="731" spans="2:11" s="7" customFormat="1" ht="18" customHeight="1">
      <c r="B731" s="127" t="s">
        <v>365</v>
      </c>
      <c r="C731" s="123">
        <v>7900</v>
      </c>
      <c r="D731" s="213"/>
      <c r="E731" s="213"/>
      <c r="F731" s="213"/>
      <c r="G731" s="213"/>
      <c r="H731" s="213"/>
      <c r="I731" s="213"/>
      <c r="J731" s="213"/>
      <c r="K731" s="327">
        <f t="shared" si="8"/>
        <v>0</v>
      </c>
    </row>
    <row r="732" spans="2:11" s="7" customFormat="1" ht="18" customHeight="1">
      <c r="B732" s="127" t="s">
        <v>366</v>
      </c>
      <c r="C732" s="123">
        <v>8100</v>
      </c>
      <c r="D732" s="213"/>
      <c r="E732" s="213"/>
      <c r="F732" s="213"/>
      <c r="G732" s="213"/>
      <c r="H732" s="213"/>
      <c r="I732" s="213"/>
      <c r="J732" s="213"/>
      <c r="K732" s="327">
        <f t="shared" si="8"/>
        <v>0</v>
      </c>
    </row>
    <row r="733" spans="2:12" s="7" customFormat="1" ht="18" customHeight="1">
      <c r="B733" s="101" t="s">
        <v>367</v>
      </c>
      <c r="C733" s="89">
        <v>8200</v>
      </c>
      <c r="D733" s="213"/>
      <c r="E733" s="213"/>
      <c r="F733" s="213"/>
      <c r="G733" s="213"/>
      <c r="H733" s="213"/>
      <c r="I733" s="213"/>
      <c r="J733" s="213"/>
      <c r="K733" s="327">
        <f t="shared" si="8"/>
        <v>0</v>
      </c>
      <c r="L733" s="38"/>
    </row>
    <row r="734" spans="2:11" ht="18" customHeight="1">
      <c r="B734" s="117" t="s">
        <v>368</v>
      </c>
      <c r="C734" s="6">
        <v>9100</v>
      </c>
      <c r="D734" s="142"/>
      <c r="E734" s="142"/>
      <c r="F734" s="142"/>
      <c r="G734" s="142"/>
      <c r="H734" s="142"/>
      <c r="I734" s="142"/>
      <c r="J734" s="142"/>
      <c r="K734" s="327">
        <f t="shared" si="8"/>
        <v>0</v>
      </c>
    </row>
    <row r="735" spans="2:11" ht="18" customHeight="1">
      <c r="B735" s="17" t="s">
        <v>28</v>
      </c>
      <c r="C735" s="65"/>
      <c r="D735" s="343"/>
      <c r="E735" s="343"/>
      <c r="F735" s="343"/>
      <c r="G735" s="343"/>
      <c r="H735" s="343"/>
      <c r="I735" s="344"/>
      <c r="J735" s="343"/>
      <c r="K735" s="345"/>
    </row>
    <row r="736" spans="2:11" ht="18" customHeight="1">
      <c r="B736" s="117" t="s">
        <v>360</v>
      </c>
      <c r="C736" s="6">
        <v>7420</v>
      </c>
      <c r="D736" s="319"/>
      <c r="E736" s="319"/>
      <c r="F736" s="319"/>
      <c r="G736" s="319"/>
      <c r="H736" s="319"/>
      <c r="I736" s="142"/>
      <c r="J736" s="319"/>
      <c r="K736" s="327">
        <f>ROUND(I736,2)</f>
        <v>0</v>
      </c>
    </row>
    <row r="737" spans="2:11" ht="18" customHeight="1">
      <c r="B737" s="117" t="s">
        <v>370</v>
      </c>
      <c r="C737" s="6">
        <v>9300</v>
      </c>
      <c r="D737" s="319"/>
      <c r="E737" s="319"/>
      <c r="F737" s="319"/>
      <c r="G737" s="319"/>
      <c r="H737" s="319"/>
      <c r="I737" s="142"/>
      <c r="J737" s="319"/>
      <c r="K737" s="327">
        <f>ROUND(I737,2)</f>
        <v>0</v>
      </c>
    </row>
    <row r="738" spans="2:11" ht="18" customHeight="1">
      <c r="B738" s="17" t="s">
        <v>29</v>
      </c>
      <c r="C738" s="63"/>
      <c r="D738" s="346"/>
      <c r="E738" s="346"/>
      <c r="F738" s="346"/>
      <c r="G738" s="346"/>
      <c r="H738" s="346"/>
      <c r="I738" s="346"/>
      <c r="J738" s="318"/>
      <c r="K738" s="345"/>
    </row>
    <row r="739" spans="2:11" ht="18" customHeight="1">
      <c r="B739" s="117" t="s">
        <v>66</v>
      </c>
      <c r="C739" s="6">
        <v>710</v>
      </c>
      <c r="D739" s="319"/>
      <c r="E739" s="319"/>
      <c r="F739" s="319"/>
      <c r="G739" s="319"/>
      <c r="H739" s="319"/>
      <c r="I739" s="319"/>
      <c r="J739" s="142"/>
      <c r="K739" s="327">
        <f>ROUND(J739,2)</f>
        <v>0</v>
      </c>
    </row>
    <row r="740" spans="2:11" ht="18" customHeight="1">
      <c r="B740" s="117" t="s">
        <v>67</v>
      </c>
      <c r="C740" s="6">
        <v>720</v>
      </c>
      <c r="D740" s="319"/>
      <c r="E740" s="319"/>
      <c r="F740" s="319"/>
      <c r="G740" s="319"/>
      <c r="H740" s="319"/>
      <c r="I740" s="319"/>
      <c r="J740" s="142"/>
      <c r="K740" s="327">
        <f>ROUND(J740,2)</f>
        <v>0</v>
      </c>
    </row>
    <row r="741" spans="2:11" ht="18" customHeight="1">
      <c r="B741" s="57" t="s">
        <v>372</v>
      </c>
      <c r="C741" s="65"/>
      <c r="D741" s="403">
        <f>ROUND(SUM(D717:D734),2)</f>
        <v>297109.95</v>
      </c>
      <c r="E741" s="404">
        <f>ROUND(SUM(E717:E734),2)</f>
        <v>80131.2</v>
      </c>
      <c r="F741" s="404">
        <f>ROUND(SUM(F717:F734),2)</f>
        <v>0</v>
      </c>
      <c r="G741" s="404">
        <f>ROUND(SUM(G717:G734),2)</f>
        <v>0</v>
      </c>
      <c r="H741" s="404">
        <f>ROUND(SUM(H717:H734),2)</f>
        <v>0</v>
      </c>
      <c r="I741" s="404">
        <f>ROUND(SUM(I717:I734)+SUM(I736:I737),2)</f>
        <v>0</v>
      </c>
      <c r="J741" s="404">
        <f>ROUND(SUM(J717:J734)+SUM(J739:J740),2)</f>
        <v>2467.85</v>
      </c>
      <c r="K741" s="405">
        <f>ROUND(SUM(D741:J741),2)</f>
        <v>379709</v>
      </c>
    </row>
    <row r="742" spans="2:11" ht="18" customHeight="1" thickBot="1">
      <c r="B742" s="215" t="s">
        <v>49</v>
      </c>
      <c r="C742" s="60"/>
      <c r="D742" s="406"/>
      <c r="E742" s="406"/>
      <c r="F742" s="406"/>
      <c r="G742" s="406"/>
      <c r="H742" s="406"/>
      <c r="I742" s="406"/>
      <c r="J742" s="406"/>
      <c r="K742" s="445">
        <f>ROUND(H420-K741,2)</f>
        <v>0</v>
      </c>
    </row>
    <row r="743" spans="2:4" ht="18.75" customHeight="1" thickTop="1">
      <c r="B743" s="430" t="s">
        <v>34</v>
      </c>
      <c r="C743" s="431"/>
      <c r="D743" s="428" t="s">
        <v>95</v>
      </c>
    </row>
    <row r="744" spans="2:4" ht="18.75" customHeight="1">
      <c r="B744" s="55" t="s">
        <v>256</v>
      </c>
      <c r="C744" s="6">
        <v>3720</v>
      </c>
      <c r="D744" s="133"/>
    </row>
    <row r="745" spans="2:4" ht="18.75" customHeight="1">
      <c r="B745" s="55" t="s">
        <v>260</v>
      </c>
      <c r="C745" s="6">
        <v>3730</v>
      </c>
      <c r="D745" s="133"/>
    </row>
    <row r="746" spans="2:4" ht="18.75" customHeight="1">
      <c r="B746" s="55" t="s">
        <v>35</v>
      </c>
      <c r="C746" s="6">
        <v>3740</v>
      </c>
      <c r="D746" s="133"/>
    </row>
    <row r="747" spans="2:4" ht="18.75" customHeight="1">
      <c r="B747" s="17" t="s">
        <v>36</v>
      </c>
      <c r="C747" s="63"/>
      <c r="D747" s="351"/>
    </row>
    <row r="748" spans="2:4" ht="18.75" customHeight="1">
      <c r="B748" s="117" t="s">
        <v>406</v>
      </c>
      <c r="C748" s="6">
        <v>3610</v>
      </c>
      <c r="D748" s="133"/>
    </row>
    <row r="749" spans="2:4" ht="18.75" customHeight="1">
      <c r="B749" s="117" t="s">
        <v>373</v>
      </c>
      <c r="C749" s="6">
        <v>3620</v>
      </c>
      <c r="D749" s="133"/>
    </row>
    <row r="750" spans="2:4" ht="18.75" customHeight="1">
      <c r="B750" s="117" t="s">
        <v>374</v>
      </c>
      <c r="C750" s="6">
        <v>3630</v>
      </c>
      <c r="D750" s="133"/>
    </row>
    <row r="751" spans="2:4" ht="18.75" customHeight="1">
      <c r="B751" s="117" t="s">
        <v>407</v>
      </c>
      <c r="C751" s="6">
        <v>3650</v>
      </c>
      <c r="D751" s="133"/>
    </row>
    <row r="752" spans="2:4" ht="18.75" customHeight="1">
      <c r="B752" s="117" t="s">
        <v>376</v>
      </c>
      <c r="C752" s="6">
        <v>3660</v>
      </c>
      <c r="D752" s="133"/>
    </row>
    <row r="753" spans="2:4" ht="18.75" customHeight="1">
      <c r="B753" s="117" t="s">
        <v>377</v>
      </c>
      <c r="C753" s="6">
        <v>3670</v>
      </c>
      <c r="D753" s="134"/>
    </row>
    <row r="754" spans="2:4" ht="18.75" customHeight="1">
      <c r="B754" s="117" t="s">
        <v>378</v>
      </c>
      <c r="C754" s="6">
        <v>3690</v>
      </c>
      <c r="D754" s="352"/>
    </row>
    <row r="755" spans="2:4" ht="18.75" customHeight="1" thickBot="1">
      <c r="B755" s="117" t="s">
        <v>379</v>
      </c>
      <c r="C755" s="62">
        <v>3600</v>
      </c>
      <c r="D755" s="347">
        <f>ROUND(SUM(D748:D754),2)</f>
        <v>0</v>
      </c>
    </row>
    <row r="756" spans="2:4" ht="18.75" customHeight="1">
      <c r="B756" s="17" t="s">
        <v>37</v>
      </c>
      <c r="C756" s="63"/>
      <c r="D756" s="351"/>
    </row>
    <row r="757" spans="2:4" ht="18.75" customHeight="1">
      <c r="B757" s="117" t="s">
        <v>423</v>
      </c>
      <c r="C757" s="6">
        <v>910</v>
      </c>
      <c r="D757" s="133"/>
    </row>
    <row r="758" spans="2:4" ht="18.75" customHeight="1">
      <c r="B758" s="117" t="s">
        <v>380</v>
      </c>
      <c r="C758" s="6">
        <v>920</v>
      </c>
      <c r="D758" s="133"/>
    </row>
    <row r="759" spans="2:4" ht="18.75" customHeight="1">
      <c r="B759" s="117" t="s">
        <v>381</v>
      </c>
      <c r="C759" s="6">
        <v>930</v>
      </c>
      <c r="D759" s="133"/>
    </row>
    <row r="760" spans="2:4" ht="18.75" customHeight="1">
      <c r="B760" s="117" t="s">
        <v>407</v>
      </c>
      <c r="C760" s="6">
        <v>950</v>
      </c>
      <c r="D760" s="133"/>
    </row>
    <row r="761" spans="2:4" ht="18.75" customHeight="1">
      <c r="B761" s="117" t="s">
        <v>383</v>
      </c>
      <c r="C761" s="6">
        <v>960</v>
      </c>
      <c r="D761" s="134"/>
    </row>
    <row r="762" spans="2:4" ht="18.75" customHeight="1">
      <c r="B762" s="117" t="s">
        <v>384</v>
      </c>
      <c r="C762" s="6">
        <v>970</v>
      </c>
      <c r="D762" s="134"/>
    </row>
    <row r="763" spans="2:4" ht="18.75" customHeight="1">
      <c r="B763" s="117" t="s">
        <v>385</v>
      </c>
      <c r="C763" s="6">
        <v>990</v>
      </c>
      <c r="D763" s="352"/>
    </row>
    <row r="764" spans="2:4" ht="18.75" customHeight="1" thickBot="1">
      <c r="B764" s="117" t="s">
        <v>386</v>
      </c>
      <c r="C764" s="62">
        <v>9700</v>
      </c>
      <c r="D764" s="347">
        <f>ROUND(SUM(D757:D763),2)</f>
        <v>0</v>
      </c>
    </row>
    <row r="765" spans="2:4" ht="18.75" customHeight="1" thickBot="1">
      <c r="B765" s="119" t="s">
        <v>221</v>
      </c>
      <c r="C765" s="62"/>
      <c r="D765" s="347">
        <f>ROUND(SUM(D744:D746)+D755+D764,2)</f>
        <v>0</v>
      </c>
    </row>
    <row r="766" spans="2:4" ht="18.75" customHeight="1" thickBot="1">
      <c r="B766" s="119" t="s">
        <v>148</v>
      </c>
      <c r="C766" s="6"/>
      <c r="D766" s="342">
        <f>ROUND(K742+D765,2)</f>
        <v>0</v>
      </c>
    </row>
    <row r="767" spans="2:4" ht="18.75" customHeight="1" thickTop="1">
      <c r="B767" s="106" t="s">
        <v>532</v>
      </c>
      <c r="C767" s="107">
        <v>2800</v>
      </c>
      <c r="D767" s="133"/>
    </row>
    <row r="768" spans="2:4" ht="18.75" customHeight="1">
      <c r="B768" s="106" t="s">
        <v>44</v>
      </c>
      <c r="C768" s="107">
        <v>2891</v>
      </c>
      <c r="D768" s="133"/>
    </row>
    <row r="769" spans="2:4" ht="18.75" customHeight="1">
      <c r="B769" s="163" t="s">
        <v>546</v>
      </c>
      <c r="C769" s="300"/>
      <c r="D769" s="379"/>
    </row>
    <row r="770" spans="2:4" ht="18.75" customHeight="1">
      <c r="B770" s="100" t="s">
        <v>548</v>
      </c>
      <c r="C770" s="412">
        <v>2710</v>
      </c>
      <c r="D770" s="133"/>
    </row>
    <row r="771" spans="2:4" ht="18.75" customHeight="1">
      <c r="B771" s="27" t="s">
        <v>549</v>
      </c>
      <c r="C771" s="107">
        <v>2720</v>
      </c>
      <c r="D771" s="213"/>
    </row>
    <row r="772" spans="2:4" ht="18.75" customHeight="1">
      <c r="B772" s="27" t="s">
        <v>550</v>
      </c>
      <c r="C772" s="107">
        <v>2730</v>
      </c>
      <c r="D772" s="213"/>
    </row>
    <row r="773" spans="2:4" ht="18.75" customHeight="1">
      <c r="B773" s="27" t="s">
        <v>551</v>
      </c>
      <c r="C773" s="107">
        <v>2740</v>
      </c>
      <c r="D773" s="213"/>
    </row>
    <row r="774" spans="2:4" ht="18.75" customHeight="1" thickBot="1">
      <c r="B774" s="27" t="s">
        <v>552</v>
      </c>
      <c r="C774" s="107">
        <v>2750</v>
      </c>
      <c r="D774" s="413"/>
    </row>
    <row r="775" spans="2:4" ht="18.75" customHeight="1">
      <c r="B775" s="29" t="s">
        <v>547</v>
      </c>
      <c r="C775" s="90">
        <v>2700</v>
      </c>
      <c r="D775" s="365">
        <f>ROUND(SUM(D770:D774),2)</f>
        <v>0</v>
      </c>
    </row>
    <row r="776" spans="2:11" ht="18.75" customHeight="1">
      <c r="B776" s="50"/>
      <c r="C776" s="135"/>
      <c r="E776" s="5"/>
      <c r="F776" s="5"/>
      <c r="G776" s="5"/>
      <c r="H776" s="71"/>
      <c r="I776" s="71"/>
      <c r="J776" s="5"/>
      <c r="K776" s="5"/>
    </row>
    <row r="777" spans="2:11" ht="18.75" customHeight="1">
      <c r="B777" s="5" t="s">
        <v>41</v>
      </c>
      <c r="C777" s="71"/>
      <c r="D777" s="71"/>
      <c r="E777" s="5"/>
      <c r="F777" s="5"/>
      <c r="G777" s="5"/>
      <c r="H777" s="71"/>
      <c r="I777" s="71"/>
      <c r="J777" s="5"/>
      <c r="K777" s="5"/>
    </row>
    <row r="778" spans="2:11" ht="12.75">
      <c r="B778" s="5"/>
      <c r="C778" s="71"/>
      <c r="D778" s="71"/>
      <c r="E778" s="5"/>
      <c r="F778" s="5"/>
      <c r="G778" s="5"/>
      <c r="H778" s="71"/>
      <c r="I778" s="71"/>
      <c r="J778" s="5"/>
      <c r="K778" s="5"/>
    </row>
    <row r="779" spans="2:11" ht="12.75">
      <c r="B779" s="5"/>
      <c r="C779" s="71"/>
      <c r="D779" s="71"/>
      <c r="E779" s="5"/>
      <c r="F779" s="5"/>
      <c r="G779" s="5"/>
      <c r="H779" s="71"/>
      <c r="I779" s="71"/>
      <c r="J779" s="5"/>
      <c r="K779" s="5"/>
    </row>
    <row r="780" spans="1:3" ht="12.75">
      <c r="A780" s="2" t="s">
        <v>168</v>
      </c>
      <c r="B780" s="23" t="str">
        <f>$B$1</f>
        <v>DISTRICT SCHOOL BOARD OF GULF COUNTY </v>
      </c>
      <c r="C780" s="35"/>
    </row>
    <row r="781" ht="12.75">
      <c r="B781" s="23" t="s">
        <v>516</v>
      </c>
    </row>
    <row r="782" spans="2:4" ht="12.75">
      <c r="B782" s="23" t="s">
        <v>161</v>
      </c>
      <c r="D782" s="1" t="s">
        <v>241</v>
      </c>
    </row>
    <row r="783" spans="2:4" ht="12.75">
      <c r="B783" s="23" t="s">
        <v>162</v>
      </c>
      <c r="D783" s="1" t="s">
        <v>116</v>
      </c>
    </row>
    <row r="784" spans="2:4" ht="12.75">
      <c r="B784" s="35" t="str">
        <f>+B4</f>
        <v>For the Fiscal Year Ended June 30, 2011</v>
      </c>
      <c r="D784" s="9" t="s">
        <v>294</v>
      </c>
    </row>
    <row r="785" spans="2:4" ht="12.75">
      <c r="B785" s="73"/>
      <c r="C785" s="74" t="s">
        <v>4</v>
      </c>
      <c r="D785" s="360"/>
    </row>
    <row r="786" spans="2:4" ht="12.75">
      <c r="B786" s="16"/>
      <c r="C786" s="136" t="s">
        <v>6</v>
      </c>
      <c r="D786" s="361"/>
    </row>
    <row r="787" spans="2:4" ht="12.75">
      <c r="B787" s="26" t="s">
        <v>51</v>
      </c>
      <c r="C787" s="108"/>
      <c r="D787" s="322"/>
    </row>
    <row r="788" spans="2:4" ht="12.75">
      <c r="B788" s="137" t="s">
        <v>304</v>
      </c>
      <c r="C788" s="108">
        <v>3280</v>
      </c>
      <c r="D788" s="138"/>
    </row>
    <row r="789" spans="2:4" ht="12.75">
      <c r="B789" s="139" t="s">
        <v>61</v>
      </c>
      <c r="C789" s="140">
        <v>3431</v>
      </c>
      <c r="D789" s="141"/>
    </row>
    <row r="790" spans="2:4" ht="12.75">
      <c r="B790" s="106" t="s">
        <v>156</v>
      </c>
      <c r="C790" s="107">
        <v>3432</v>
      </c>
      <c r="D790" s="142"/>
    </row>
    <row r="791" spans="2:4" ht="12.75">
      <c r="B791" s="106" t="s">
        <v>230</v>
      </c>
      <c r="C791" s="107">
        <v>3433</v>
      </c>
      <c r="D791" s="142"/>
    </row>
    <row r="792" spans="2:4" ht="12.75">
      <c r="B792" s="106" t="s">
        <v>114</v>
      </c>
      <c r="C792" s="107">
        <v>3440</v>
      </c>
      <c r="D792" s="142"/>
    </row>
    <row r="793" spans="2:4" ht="12.75">
      <c r="B793" s="106" t="s">
        <v>262</v>
      </c>
      <c r="C793" s="107">
        <v>3495</v>
      </c>
      <c r="D793" s="142"/>
    </row>
    <row r="794" spans="2:4" ht="13.5" thickBot="1">
      <c r="B794" s="16" t="s">
        <v>350</v>
      </c>
      <c r="C794" s="109">
        <v>3000</v>
      </c>
      <c r="D794" s="310">
        <f>SUM(D788:D793)</f>
        <v>0</v>
      </c>
    </row>
    <row r="795" spans="2:4" ht="12.75">
      <c r="B795" s="26" t="s">
        <v>26</v>
      </c>
      <c r="C795" s="108"/>
      <c r="D795" s="329"/>
    </row>
    <row r="796" spans="2:4" ht="12.75">
      <c r="B796" s="14" t="s">
        <v>27</v>
      </c>
      <c r="C796" s="108"/>
      <c r="D796" s="329"/>
    </row>
    <row r="797" spans="2:4" ht="12.75">
      <c r="B797" s="27" t="s">
        <v>351</v>
      </c>
      <c r="C797" s="143">
        <v>5000</v>
      </c>
      <c r="D797" s="142"/>
    </row>
    <row r="798" spans="2:4" ht="12.75">
      <c r="B798" s="27" t="s">
        <v>352</v>
      </c>
      <c r="C798" s="143">
        <v>6100</v>
      </c>
      <c r="D798" s="142"/>
    </row>
    <row r="799" spans="2:4" ht="12.75">
      <c r="B799" s="27" t="s">
        <v>353</v>
      </c>
      <c r="C799" s="143">
        <v>6200</v>
      </c>
      <c r="D799" s="142"/>
    </row>
    <row r="800" spans="2:4" ht="12.75">
      <c r="B800" s="27" t="s">
        <v>421</v>
      </c>
      <c r="C800" s="143">
        <v>6300</v>
      </c>
      <c r="D800" s="142"/>
    </row>
    <row r="801" spans="2:4" ht="12.75">
      <c r="B801" s="27" t="s">
        <v>355</v>
      </c>
      <c r="C801" s="143">
        <v>6400</v>
      </c>
      <c r="D801" s="142"/>
    </row>
    <row r="802" spans="2:4" ht="12.75">
      <c r="B802" s="28" t="s">
        <v>356</v>
      </c>
      <c r="C802" s="144">
        <v>6500</v>
      </c>
      <c r="D802" s="213"/>
    </row>
    <row r="803" spans="2:4" ht="12.75">
      <c r="B803" s="28" t="s">
        <v>424</v>
      </c>
      <c r="C803" s="144">
        <v>7100</v>
      </c>
      <c r="D803" s="213"/>
    </row>
    <row r="804" spans="2:4" ht="12.75">
      <c r="B804" s="28" t="s">
        <v>358</v>
      </c>
      <c r="C804" s="144">
        <v>7200</v>
      </c>
      <c r="D804" s="213"/>
    </row>
    <row r="805" spans="2:4" ht="12.75">
      <c r="B805" s="28" t="s">
        <v>359</v>
      </c>
      <c r="C805" s="144">
        <v>7300</v>
      </c>
      <c r="D805" s="213"/>
    </row>
    <row r="806" spans="2:4" ht="12.75">
      <c r="B806" s="28" t="s">
        <v>360</v>
      </c>
      <c r="C806" s="144">
        <v>7410</v>
      </c>
      <c r="D806" s="213"/>
    </row>
    <row r="807" spans="2:4" ht="12.75">
      <c r="B807" s="28" t="s">
        <v>361</v>
      </c>
      <c r="C807" s="144">
        <v>7500</v>
      </c>
      <c r="D807" s="213"/>
    </row>
    <row r="808" spans="2:4" ht="12.75">
      <c r="B808" s="28" t="s">
        <v>363</v>
      </c>
      <c r="C808" s="144">
        <v>7700</v>
      </c>
      <c r="D808" s="213"/>
    </row>
    <row r="809" spans="2:4" ht="12.75">
      <c r="B809" s="28" t="s">
        <v>364</v>
      </c>
      <c r="C809" s="144">
        <v>7800</v>
      </c>
      <c r="D809" s="213"/>
    </row>
    <row r="810" spans="2:4" ht="12.75">
      <c r="B810" s="28" t="s">
        <v>365</v>
      </c>
      <c r="C810" s="144">
        <v>7900</v>
      </c>
      <c r="D810" s="213"/>
    </row>
    <row r="811" spans="2:4" ht="12.75">
      <c r="B811" s="28" t="s">
        <v>366</v>
      </c>
      <c r="C811" s="144">
        <v>8100</v>
      </c>
      <c r="D811" s="213"/>
    </row>
    <row r="812" spans="2:4" ht="12.75">
      <c r="B812" s="28" t="s">
        <v>367</v>
      </c>
      <c r="C812" s="144">
        <v>8200</v>
      </c>
      <c r="D812" s="213"/>
    </row>
    <row r="813" spans="2:4" ht="12.75">
      <c r="B813" s="28" t="s">
        <v>368</v>
      </c>
      <c r="C813" s="144">
        <v>9100</v>
      </c>
      <c r="D813" s="213"/>
    </row>
    <row r="814" spans="2:4" ht="12.75">
      <c r="B814" s="145" t="s">
        <v>28</v>
      </c>
      <c r="C814" s="146"/>
      <c r="D814" s="323"/>
    </row>
    <row r="815" spans="2:4" ht="12.75">
      <c r="B815" s="28" t="s">
        <v>360</v>
      </c>
      <c r="C815" s="144">
        <v>7420</v>
      </c>
      <c r="D815" s="213"/>
    </row>
    <row r="816" spans="2:4" ht="12.75">
      <c r="B816" s="28" t="s">
        <v>370</v>
      </c>
      <c r="C816" s="144">
        <v>9300</v>
      </c>
      <c r="D816" s="213"/>
    </row>
    <row r="817" spans="2:4" ht="13.5" thickBot="1">
      <c r="B817" s="147" t="s">
        <v>372</v>
      </c>
      <c r="C817" s="148"/>
      <c r="D817" s="310">
        <f>ROUND(SUM(D797:D816),2)</f>
        <v>0</v>
      </c>
    </row>
    <row r="818" spans="2:4" ht="13.5" thickBot="1">
      <c r="B818" s="149" t="s">
        <v>30</v>
      </c>
      <c r="C818" s="150"/>
      <c r="D818" s="350">
        <f>ROUND(D794-D817,2)</f>
        <v>0</v>
      </c>
    </row>
    <row r="819" spans="2:4" ht="13.5" thickTop="1">
      <c r="B819" s="151" t="s">
        <v>34</v>
      </c>
      <c r="C819" s="152"/>
      <c r="D819" s="362"/>
    </row>
    <row r="820" spans="2:4" ht="12.75">
      <c r="B820" s="153" t="s">
        <v>35</v>
      </c>
      <c r="C820" s="89">
        <v>3740</v>
      </c>
      <c r="D820" s="133"/>
    </row>
    <row r="821" spans="2:4" ht="12.75">
      <c r="B821" s="14" t="s">
        <v>120</v>
      </c>
      <c r="C821" s="108"/>
      <c r="D821" s="329"/>
    </row>
    <row r="822" spans="2:4" ht="12.75">
      <c r="B822" s="117" t="s">
        <v>406</v>
      </c>
      <c r="C822" s="62">
        <v>3610</v>
      </c>
      <c r="D822" s="142"/>
    </row>
    <row r="823" spans="2:4" ht="12.75">
      <c r="B823" s="117" t="s">
        <v>373</v>
      </c>
      <c r="C823" s="62">
        <v>3620</v>
      </c>
      <c r="D823" s="142"/>
    </row>
    <row r="824" spans="2:4" ht="12.75">
      <c r="B824" s="117" t="s">
        <v>374</v>
      </c>
      <c r="C824" s="62">
        <v>3630</v>
      </c>
      <c r="D824" s="142"/>
    </row>
    <row r="825" spans="2:4" ht="12.75">
      <c r="B825" s="154" t="s">
        <v>407</v>
      </c>
      <c r="C825" s="60">
        <v>3650</v>
      </c>
      <c r="D825" s="141"/>
    </row>
    <row r="826" spans="2:4" ht="12.75">
      <c r="B826" s="154" t="s">
        <v>376</v>
      </c>
      <c r="C826" s="60">
        <v>3660</v>
      </c>
      <c r="D826" s="141"/>
    </row>
    <row r="827" spans="2:4" ht="12.75">
      <c r="B827" s="154" t="s">
        <v>377</v>
      </c>
      <c r="C827" s="60">
        <v>3670</v>
      </c>
      <c r="D827" s="141"/>
    </row>
    <row r="828" spans="2:4" ht="12.75">
      <c r="B828" s="154" t="s">
        <v>378</v>
      </c>
      <c r="C828" s="60">
        <v>3690</v>
      </c>
      <c r="D828" s="141"/>
    </row>
    <row r="829" spans="2:4" ht="13.5" thickBot="1">
      <c r="B829" s="127" t="s">
        <v>379</v>
      </c>
      <c r="C829" s="126">
        <v>3600</v>
      </c>
      <c r="D829" s="313">
        <f>ROUND(SUM(D822:D828),2)</f>
        <v>0</v>
      </c>
    </row>
    <row r="830" spans="2:4" ht="12.75">
      <c r="B830" s="145" t="s">
        <v>37</v>
      </c>
      <c r="C830" s="155"/>
      <c r="D830" s="323"/>
    </row>
    <row r="831" spans="2:4" ht="12.75">
      <c r="B831" s="127" t="s">
        <v>408</v>
      </c>
      <c r="C831" s="123">
        <v>910</v>
      </c>
      <c r="D831" s="213"/>
    </row>
    <row r="832" spans="2:4" ht="12.75">
      <c r="B832" s="127" t="s">
        <v>380</v>
      </c>
      <c r="C832" s="123">
        <v>920</v>
      </c>
      <c r="D832" s="213"/>
    </row>
    <row r="833" spans="2:4" ht="12.75">
      <c r="B833" s="127" t="s">
        <v>381</v>
      </c>
      <c r="C833" s="123">
        <v>930</v>
      </c>
      <c r="D833" s="213"/>
    </row>
    <row r="834" spans="2:4" ht="12.75">
      <c r="B834" s="156" t="s">
        <v>407</v>
      </c>
      <c r="C834" s="157">
        <v>950</v>
      </c>
      <c r="D834" s="325"/>
    </row>
    <row r="835" spans="2:4" ht="12.75">
      <c r="B835" s="156" t="s">
        <v>383</v>
      </c>
      <c r="C835" s="157">
        <v>960</v>
      </c>
      <c r="D835" s="325"/>
    </row>
    <row r="836" spans="2:4" ht="12.75">
      <c r="B836" s="156" t="s">
        <v>384</v>
      </c>
      <c r="C836" s="157">
        <v>970</v>
      </c>
      <c r="D836" s="325"/>
    </row>
    <row r="837" spans="2:4" ht="12.75">
      <c r="B837" s="127" t="s">
        <v>385</v>
      </c>
      <c r="C837" s="126">
        <v>990</v>
      </c>
      <c r="D837" s="213"/>
    </row>
    <row r="838" spans="2:4" ht="13.5" thickBot="1">
      <c r="B838" s="127" t="s">
        <v>386</v>
      </c>
      <c r="C838" s="126">
        <v>9700</v>
      </c>
      <c r="D838" s="313">
        <f>ROUND(SUM(D831:D837),2)</f>
        <v>0</v>
      </c>
    </row>
    <row r="839" spans="2:4" ht="13.5" thickBot="1">
      <c r="B839" s="16" t="s">
        <v>221</v>
      </c>
      <c r="C839" s="109"/>
      <c r="D839" s="310">
        <f>ROUND(D820+D829+D838,2)</f>
        <v>0</v>
      </c>
    </row>
    <row r="840" spans="2:4" ht="13.5" thickBot="1">
      <c r="B840" s="16" t="s">
        <v>148</v>
      </c>
      <c r="C840" s="109"/>
      <c r="D840" s="350">
        <f>ROUND(D818+D839,2)</f>
        <v>0</v>
      </c>
    </row>
    <row r="841" spans="2:4" ht="13.5" thickTop="1">
      <c r="B841" s="106" t="s">
        <v>532</v>
      </c>
      <c r="C841" s="107">
        <v>2800</v>
      </c>
      <c r="D841" s="142"/>
    </row>
    <row r="842" spans="2:6" ht="12.75">
      <c r="B842" s="106" t="s">
        <v>44</v>
      </c>
      <c r="C842" s="107">
        <v>2891</v>
      </c>
      <c r="D842" s="142"/>
      <c r="F842" s="7"/>
    </row>
    <row r="843" spans="2:6" ht="12.75">
      <c r="B843" s="163" t="s">
        <v>546</v>
      </c>
      <c r="C843" s="300"/>
      <c r="D843" s="379"/>
      <c r="F843" s="7"/>
    </row>
    <row r="844" spans="2:6" ht="12.75">
      <c r="B844" s="100" t="s">
        <v>548</v>
      </c>
      <c r="C844" s="412">
        <v>2710</v>
      </c>
      <c r="D844" s="133"/>
      <c r="F844" s="7"/>
    </row>
    <row r="845" spans="2:6" ht="12.75">
      <c r="B845" s="27" t="s">
        <v>549</v>
      </c>
      <c r="C845" s="107">
        <v>2720</v>
      </c>
      <c r="D845" s="213"/>
      <c r="F845" s="7"/>
    </row>
    <row r="846" spans="2:6" ht="12.75">
      <c r="B846" s="27" t="s">
        <v>550</v>
      </c>
      <c r="C846" s="107">
        <v>2730</v>
      </c>
      <c r="D846" s="213"/>
      <c r="F846" s="7"/>
    </row>
    <row r="847" spans="2:6" ht="12.75">
      <c r="B847" s="27" t="s">
        <v>551</v>
      </c>
      <c r="C847" s="107">
        <v>2740</v>
      </c>
      <c r="D847" s="213"/>
      <c r="F847" s="7"/>
    </row>
    <row r="848" spans="2:4" ht="13.5" thickBot="1">
      <c r="B848" s="27" t="s">
        <v>552</v>
      </c>
      <c r="C848" s="107">
        <v>2750</v>
      </c>
      <c r="D848" s="413"/>
    </row>
    <row r="849" spans="2:4" ht="12.75">
      <c r="B849" s="29" t="s">
        <v>547</v>
      </c>
      <c r="C849" s="90">
        <v>2700</v>
      </c>
      <c r="D849" s="365">
        <f>ROUND(SUM(D844:D848),2)</f>
        <v>0</v>
      </c>
    </row>
    <row r="850" spans="2:4" ht="12.75">
      <c r="B850" s="5"/>
      <c r="C850" s="5"/>
      <c r="D850" s="5"/>
    </row>
    <row r="851" spans="2:4" ht="12.75">
      <c r="B851" s="5" t="s">
        <v>41</v>
      </c>
      <c r="C851" s="5"/>
      <c r="D851" s="12"/>
    </row>
    <row r="854" spans="1:10" ht="12.75">
      <c r="A854" s="2" t="s">
        <v>173</v>
      </c>
      <c r="B854" s="23" t="str">
        <f>$B$1</f>
        <v>DISTRICT SCHOOL BOARD OF GULF COUNTY </v>
      </c>
      <c r="C854" s="5"/>
      <c r="D854" s="5"/>
      <c r="E854" s="5"/>
      <c r="F854" s="46"/>
      <c r="G854" s="47"/>
      <c r="H854" s="48"/>
      <c r="I854" s="12"/>
      <c r="J854" s="48"/>
    </row>
    <row r="855" spans="2:11" ht="12.75">
      <c r="B855" s="49" t="s">
        <v>520</v>
      </c>
      <c r="C855" s="5"/>
      <c r="D855" s="5"/>
      <c r="E855" s="5"/>
      <c r="F855" s="46"/>
      <c r="G855" s="48"/>
      <c r="H855" s="48"/>
      <c r="I855" s="12"/>
      <c r="J855" s="12"/>
      <c r="K855" s="48" t="s">
        <v>242</v>
      </c>
    </row>
    <row r="856" spans="2:11" ht="12.75">
      <c r="B856" s="128" t="str">
        <f>+B4</f>
        <v>For the Fiscal Year Ended June 30, 2011</v>
      </c>
      <c r="C856" s="129"/>
      <c r="D856" s="129"/>
      <c r="E856" s="129"/>
      <c r="F856" s="129"/>
      <c r="G856" s="129"/>
      <c r="H856" s="128"/>
      <c r="I856" s="45"/>
      <c r="J856" s="45"/>
      <c r="K856" s="274" t="s">
        <v>118</v>
      </c>
    </row>
    <row r="857" spans="2:11" s="290" customFormat="1" ht="25.5">
      <c r="B857" s="292"/>
      <c r="C857" s="293" t="s">
        <v>4</v>
      </c>
      <c r="D857" s="293" t="s">
        <v>505</v>
      </c>
      <c r="E857" s="293" t="s">
        <v>506</v>
      </c>
      <c r="F857" s="53" t="s">
        <v>507</v>
      </c>
      <c r="G857" s="293" t="s">
        <v>508</v>
      </c>
      <c r="H857" s="293" t="s">
        <v>509</v>
      </c>
      <c r="I857" s="293" t="s">
        <v>510</v>
      </c>
      <c r="J857" s="293" t="s">
        <v>610</v>
      </c>
      <c r="K857" s="294"/>
    </row>
    <row r="858" spans="2:11" ht="12.75">
      <c r="B858" s="55"/>
      <c r="C858" s="56" t="s">
        <v>6</v>
      </c>
      <c r="D858" s="295" t="s">
        <v>579</v>
      </c>
      <c r="E858" s="295" t="s">
        <v>580</v>
      </c>
      <c r="F858" s="295" t="s">
        <v>581</v>
      </c>
      <c r="G858" s="295" t="s">
        <v>582</v>
      </c>
      <c r="H858" s="295" t="s">
        <v>583</v>
      </c>
      <c r="I858" s="295" t="s">
        <v>584</v>
      </c>
      <c r="J858" s="295" t="s">
        <v>585</v>
      </c>
      <c r="K858" s="56" t="s">
        <v>25</v>
      </c>
    </row>
    <row r="859" spans="2:11" ht="12.75">
      <c r="B859" s="57" t="s">
        <v>51</v>
      </c>
      <c r="C859" s="58"/>
      <c r="D859" s="338"/>
      <c r="E859" s="338"/>
      <c r="F859" s="338"/>
      <c r="G859" s="338"/>
      <c r="H859" s="338"/>
      <c r="I859" s="338"/>
      <c r="J859" s="338"/>
      <c r="K859" s="338"/>
    </row>
    <row r="860" spans="2:11" s="7" customFormat="1" ht="12.75">
      <c r="B860" s="145" t="s">
        <v>298</v>
      </c>
      <c r="C860" s="155"/>
      <c r="D860" s="359"/>
      <c r="E860" s="359"/>
      <c r="F860" s="359"/>
      <c r="G860" s="359"/>
      <c r="H860" s="359"/>
      <c r="I860" s="359"/>
      <c r="J860" s="359"/>
      <c r="K860" s="359"/>
    </row>
    <row r="861" spans="2:11" s="7" customFormat="1" ht="12.75">
      <c r="B861" s="28" t="s">
        <v>77</v>
      </c>
      <c r="C861" s="167">
        <v>3199</v>
      </c>
      <c r="D861" s="213"/>
      <c r="E861" s="213"/>
      <c r="F861" s="213"/>
      <c r="G861" s="213"/>
      <c r="H861" s="213"/>
      <c r="I861" s="213"/>
      <c r="J861" s="213"/>
      <c r="K861" s="358">
        <f>ROUND(SUM(D861:J861),2)</f>
        <v>0</v>
      </c>
    </row>
    <row r="862" spans="2:11" s="7" customFormat="1" ht="15" customHeight="1">
      <c r="B862" s="175" t="s">
        <v>154</v>
      </c>
      <c r="C862" s="425">
        <v>3299</v>
      </c>
      <c r="D862" s="213"/>
      <c r="E862" s="213"/>
      <c r="F862" s="213"/>
      <c r="G862" s="213"/>
      <c r="H862" s="213"/>
      <c r="I862" s="213"/>
      <c r="J862" s="213"/>
      <c r="K862" s="358">
        <f>ROUND(SUM(D862:J862),2)</f>
        <v>0</v>
      </c>
    </row>
    <row r="863" spans="2:11" ht="12.75">
      <c r="B863" s="17" t="s">
        <v>9</v>
      </c>
      <c r="C863" s="58"/>
      <c r="D863" s="338"/>
      <c r="E863" s="338"/>
      <c r="F863" s="338"/>
      <c r="G863" s="338"/>
      <c r="H863" s="338"/>
      <c r="I863" s="338"/>
      <c r="J863" s="338"/>
      <c r="K863" s="338"/>
    </row>
    <row r="864" spans="2:11" ht="12.75">
      <c r="B864" s="11" t="s">
        <v>229</v>
      </c>
      <c r="C864" s="6">
        <v>3321</v>
      </c>
      <c r="D864" s="142"/>
      <c r="E864" s="142"/>
      <c r="F864" s="142"/>
      <c r="G864" s="142"/>
      <c r="H864" s="142"/>
      <c r="I864" s="142"/>
      <c r="J864" s="142"/>
      <c r="K864" s="358">
        <f>ROUND(SUM(D864:J864),2)</f>
        <v>0</v>
      </c>
    </row>
    <row r="865" spans="2:11" ht="15" customHeight="1">
      <c r="B865" s="11" t="s">
        <v>52</v>
      </c>
      <c r="C865" s="6">
        <v>3322</v>
      </c>
      <c r="D865" s="142">
        <v>71883.55</v>
      </c>
      <c r="E865" s="142"/>
      <c r="F865" s="142"/>
      <c r="G865" s="142"/>
      <c r="H865" s="142"/>
      <c r="I865" s="142"/>
      <c r="J865" s="142"/>
      <c r="K865" s="358">
        <f aca="true" t="shared" si="9" ref="K865:K871">ROUND(SUM(D865:J865),2)</f>
        <v>71883.55</v>
      </c>
    </row>
    <row r="866" spans="2:11" ht="15" customHeight="1">
      <c r="B866" s="11" t="s">
        <v>53</v>
      </c>
      <c r="C866" s="6">
        <v>3324</v>
      </c>
      <c r="D866" s="142"/>
      <c r="E866" s="142"/>
      <c r="F866" s="142"/>
      <c r="G866" s="142"/>
      <c r="H866" s="142"/>
      <c r="I866" s="142"/>
      <c r="J866" s="142"/>
      <c r="K866" s="358">
        <f t="shared" si="9"/>
        <v>0</v>
      </c>
    </row>
    <row r="867" spans="2:11" ht="15" customHeight="1">
      <c r="B867" s="11" t="s">
        <v>54</v>
      </c>
      <c r="C867" s="6">
        <v>3325</v>
      </c>
      <c r="D867" s="142"/>
      <c r="E867" s="142"/>
      <c r="F867" s="142"/>
      <c r="G867" s="142"/>
      <c r="H867" s="142"/>
      <c r="I867" s="142"/>
      <c r="J867" s="142"/>
      <c r="K867" s="358">
        <f t="shared" si="9"/>
        <v>0</v>
      </c>
    </row>
    <row r="868" spans="2:11" ht="15" customHeight="1">
      <c r="B868" s="11" t="s">
        <v>55</v>
      </c>
      <c r="C868" s="6">
        <v>3326</v>
      </c>
      <c r="D868" s="142">
        <v>10.4</v>
      </c>
      <c r="E868" s="142"/>
      <c r="F868" s="142"/>
      <c r="G868" s="142"/>
      <c r="H868" s="142"/>
      <c r="I868" s="142"/>
      <c r="J868" s="142"/>
      <c r="K868" s="358">
        <f t="shared" si="9"/>
        <v>10.4</v>
      </c>
    </row>
    <row r="869" spans="2:11" ht="15" customHeight="1">
      <c r="B869" s="11" t="s">
        <v>259</v>
      </c>
      <c r="C869" s="6">
        <v>3341</v>
      </c>
      <c r="D869" s="142"/>
      <c r="E869" s="142"/>
      <c r="F869" s="142"/>
      <c r="G869" s="142"/>
      <c r="H869" s="142"/>
      <c r="I869" s="142"/>
      <c r="J869" s="142"/>
      <c r="K869" s="358">
        <f t="shared" si="9"/>
        <v>0</v>
      </c>
    </row>
    <row r="870" spans="2:11" ht="15" customHeight="1">
      <c r="B870" s="11" t="s">
        <v>56</v>
      </c>
      <c r="C870" s="6">
        <v>3399</v>
      </c>
      <c r="D870" s="142"/>
      <c r="E870" s="142"/>
      <c r="F870" s="142"/>
      <c r="G870" s="142"/>
      <c r="H870" s="142"/>
      <c r="I870" s="142"/>
      <c r="J870" s="142"/>
      <c r="K870" s="358">
        <f t="shared" si="9"/>
        <v>0</v>
      </c>
    </row>
    <row r="871" spans="2:11" ht="15" customHeight="1" thickBot="1">
      <c r="B871" s="59" t="s">
        <v>425</v>
      </c>
      <c r="C871" s="60">
        <v>3300</v>
      </c>
      <c r="D871" s="313">
        <f aca="true" t="shared" si="10" ref="D871:J871">ROUND(SUM(D864:D870),2)</f>
        <v>71893.95</v>
      </c>
      <c r="E871" s="313">
        <f t="shared" si="10"/>
        <v>0</v>
      </c>
      <c r="F871" s="313">
        <f t="shared" si="10"/>
        <v>0</v>
      </c>
      <c r="G871" s="313">
        <f t="shared" si="10"/>
        <v>0</v>
      </c>
      <c r="H871" s="313">
        <f t="shared" si="10"/>
        <v>0</v>
      </c>
      <c r="I871" s="313">
        <f t="shared" si="10"/>
        <v>0</v>
      </c>
      <c r="J871" s="313">
        <f t="shared" si="10"/>
        <v>0</v>
      </c>
      <c r="K871" s="347">
        <f t="shared" si="9"/>
        <v>71893.95</v>
      </c>
    </row>
    <row r="872" spans="2:11" ht="12.75">
      <c r="B872" s="18" t="s">
        <v>10</v>
      </c>
      <c r="C872" s="61"/>
      <c r="D872" s="339"/>
      <c r="E872" s="339"/>
      <c r="F872" s="339"/>
      <c r="G872" s="339"/>
      <c r="H872" s="339"/>
      <c r="I872" s="339"/>
      <c r="J872" s="339"/>
      <c r="K872" s="345"/>
    </row>
    <row r="873" spans="2:11" ht="12.75">
      <c r="B873" s="11" t="s">
        <v>57</v>
      </c>
      <c r="C873" s="6">
        <v>3412</v>
      </c>
      <c r="D873" s="142"/>
      <c r="E873" s="142"/>
      <c r="F873" s="142"/>
      <c r="G873" s="142"/>
      <c r="H873" s="142"/>
      <c r="I873" s="142"/>
      <c r="J873" s="142"/>
      <c r="K873" s="358">
        <f aca="true" t="shared" si="11" ref="K873:K886">ROUND(SUM(D873:J873),2)</f>
        <v>0</v>
      </c>
    </row>
    <row r="874" spans="2:11" ht="15" customHeight="1">
      <c r="B874" s="11" t="s">
        <v>58</v>
      </c>
      <c r="C874" s="6">
        <v>3418</v>
      </c>
      <c r="D874" s="142"/>
      <c r="E874" s="142"/>
      <c r="F874" s="142"/>
      <c r="G874" s="142"/>
      <c r="H874" s="142"/>
      <c r="I874" s="142"/>
      <c r="J874" s="142"/>
      <c r="K874" s="358">
        <f t="shared" si="11"/>
        <v>0</v>
      </c>
    </row>
    <row r="875" spans="2:11" ht="15" customHeight="1">
      <c r="B875" s="11" t="s">
        <v>59</v>
      </c>
      <c r="C875" s="6">
        <v>3421</v>
      </c>
      <c r="D875" s="142"/>
      <c r="E875" s="142"/>
      <c r="F875" s="142"/>
      <c r="G875" s="142"/>
      <c r="H875" s="142"/>
      <c r="I875" s="142"/>
      <c r="J875" s="142"/>
      <c r="K875" s="358">
        <f t="shared" si="11"/>
        <v>0</v>
      </c>
    </row>
    <row r="876" spans="2:11" ht="15" customHeight="1">
      <c r="B876" s="11" t="s">
        <v>326</v>
      </c>
      <c r="C876" s="6">
        <v>3422</v>
      </c>
      <c r="D876" s="142"/>
      <c r="E876" s="142"/>
      <c r="F876" s="142"/>
      <c r="G876" s="142"/>
      <c r="H876" s="142"/>
      <c r="I876" s="142"/>
      <c r="J876" s="142"/>
      <c r="K876" s="358">
        <f t="shared" si="11"/>
        <v>0</v>
      </c>
    </row>
    <row r="877" spans="2:11" ht="15" customHeight="1">
      <c r="B877" s="11" t="s">
        <v>60</v>
      </c>
      <c r="C877" s="6">
        <v>3423</v>
      </c>
      <c r="D877" s="142"/>
      <c r="E877" s="142"/>
      <c r="F877" s="142"/>
      <c r="G877" s="142"/>
      <c r="H877" s="142"/>
      <c r="I877" s="142"/>
      <c r="J877" s="142"/>
      <c r="K877" s="358">
        <f t="shared" si="11"/>
        <v>0</v>
      </c>
    </row>
    <row r="878" spans="2:11" ht="15" customHeight="1">
      <c r="B878" s="11" t="s">
        <v>61</v>
      </c>
      <c r="C878" s="6">
        <v>3431</v>
      </c>
      <c r="D878" s="142"/>
      <c r="E878" s="142"/>
      <c r="F878" s="142"/>
      <c r="G878" s="142"/>
      <c r="H878" s="142"/>
      <c r="I878" s="142"/>
      <c r="J878" s="142"/>
      <c r="K878" s="358">
        <f t="shared" si="11"/>
        <v>0</v>
      </c>
    </row>
    <row r="879" spans="2:11" ht="15" customHeight="1">
      <c r="B879" s="11" t="s">
        <v>156</v>
      </c>
      <c r="C879" s="6">
        <v>3432</v>
      </c>
      <c r="D879" s="142"/>
      <c r="E879" s="142"/>
      <c r="F879" s="142"/>
      <c r="G879" s="142"/>
      <c r="H879" s="142"/>
      <c r="I879" s="142"/>
      <c r="J879" s="142"/>
      <c r="K879" s="358">
        <f t="shared" si="11"/>
        <v>0</v>
      </c>
    </row>
    <row r="880" spans="2:11" ht="15" customHeight="1">
      <c r="B880" s="11" t="s">
        <v>230</v>
      </c>
      <c r="C880" s="6">
        <v>3433</v>
      </c>
      <c r="D880" s="142"/>
      <c r="E880" s="142"/>
      <c r="F880" s="142"/>
      <c r="G880" s="142"/>
      <c r="H880" s="142"/>
      <c r="I880" s="142"/>
      <c r="J880" s="142"/>
      <c r="K880" s="358">
        <f t="shared" si="11"/>
        <v>0</v>
      </c>
    </row>
    <row r="881" spans="2:11" ht="15" customHeight="1">
      <c r="B881" s="11" t="s">
        <v>62</v>
      </c>
      <c r="C881" s="6">
        <v>3440</v>
      </c>
      <c r="D881" s="142"/>
      <c r="E881" s="142"/>
      <c r="F881" s="142"/>
      <c r="G881" s="142"/>
      <c r="H881" s="142"/>
      <c r="I881" s="142"/>
      <c r="J881" s="142"/>
      <c r="K881" s="358">
        <f t="shared" si="11"/>
        <v>0</v>
      </c>
    </row>
    <row r="882" spans="2:11" ht="15" customHeight="1">
      <c r="B882" s="11" t="s">
        <v>253</v>
      </c>
      <c r="C882" s="6">
        <v>3495</v>
      </c>
      <c r="D882" s="142"/>
      <c r="E882" s="142"/>
      <c r="F882" s="142"/>
      <c r="G882" s="142"/>
      <c r="H882" s="142"/>
      <c r="I882" s="142"/>
      <c r="J882" s="142"/>
      <c r="K882" s="358">
        <f t="shared" si="11"/>
        <v>0</v>
      </c>
    </row>
    <row r="883" spans="2:11" ht="15" customHeight="1">
      <c r="B883" s="11" t="s">
        <v>63</v>
      </c>
      <c r="C883" s="6">
        <v>3496</v>
      </c>
      <c r="D883" s="142"/>
      <c r="E883" s="142"/>
      <c r="F883" s="142"/>
      <c r="G883" s="142"/>
      <c r="H883" s="142"/>
      <c r="I883" s="142"/>
      <c r="J883" s="142"/>
      <c r="K883" s="358">
        <f t="shared" si="11"/>
        <v>0</v>
      </c>
    </row>
    <row r="884" spans="2:11" ht="15" customHeight="1">
      <c r="B884" s="11" t="s">
        <v>64</v>
      </c>
      <c r="C884" s="6">
        <v>3497</v>
      </c>
      <c r="D884" s="142"/>
      <c r="E884" s="142"/>
      <c r="F884" s="142"/>
      <c r="G884" s="142"/>
      <c r="H884" s="142"/>
      <c r="I884" s="142"/>
      <c r="J884" s="142"/>
      <c r="K884" s="358">
        <f t="shared" si="11"/>
        <v>0</v>
      </c>
    </row>
    <row r="885" spans="2:11" ht="15" customHeight="1" thickBot="1">
      <c r="B885" s="11" t="s">
        <v>426</v>
      </c>
      <c r="C885" s="62">
        <v>3400</v>
      </c>
      <c r="D885" s="347">
        <f aca="true" t="shared" si="12" ref="D885:J885">ROUND(SUM(D873:D884),2)</f>
        <v>0</v>
      </c>
      <c r="E885" s="347">
        <f t="shared" si="12"/>
        <v>0</v>
      </c>
      <c r="F885" s="347">
        <f t="shared" si="12"/>
        <v>0</v>
      </c>
      <c r="G885" s="347">
        <f t="shared" si="12"/>
        <v>0</v>
      </c>
      <c r="H885" s="347">
        <f t="shared" si="12"/>
        <v>0</v>
      </c>
      <c r="I885" s="347">
        <f t="shared" si="12"/>
        <v>0</v>
      </c>
      <c r="J885" s="347">
        <f t="shared" si="12"/>
        <v>0</v>
      </c>
      <c r="K885" s="348">
        <f t="shared" si="11"/>
        <v>0</v>
      </c>
    </row>
    <row r="886" spans="2:11" ht="15" customHeight="1" thickBot="1">
      <c r="B886" s="19" t="s">
        <v>350</v>
      </c>
      <c r="C886" s="62">
        <v>3000</v>
      </c>
      <c r="D886" s="313">
        <f>ROUND(D871+D885+D861+D862,2)</f>
        <v>71893.95</v>
      </c>
      <c r="E886" s="313">
        <f aca="true" t="shared" si="13" ref="E886:J886">ROUND(E871+E885+E861+E862,2)</f>
        <v>0</v>
      </c>
      <c r="F886" s="313">
        <f t="shared" si="13"/>
        <v>0</v>
      </c>
      <c r="G886" s="313">
        <f t="shared" si="13"/>
        <v>0</v>
      </c>
      <c r="H886" s="313">
        <f t="shared" si="13"/>
        <v>0</v>
      </c>
      <c r="I886" s="313">
        <f t="shared" si="13"/>
        <v>0</v>
      </c>
      <c r="J886" s="313">
        <f t="shared" si="13"/>
        <v>0</v>
      </c>
      <c r="K886" s="363">
        <f t="shared" si="11"/>
        <v>71893.95</v>
      </c>
    </row>
    <row r="887" spans="2:11" ht="12.75">
      <c r="B887" s="10" t="s">
        <v>65</v>
      </c>
      <c r="C887" s="63"/>
      <c r="D887" s="345"/>
      <c r="E887" s="345"/>
      <c r="F887" s="345"/>
      <c r="G887" s="345"/>
      <c r="H887" s="345"/>
      <c r="I887" s="345"/>
      <c r="J887" s="345"/>
      <c r="K887" s="345"/>
    </row>
    <row r="888" spans="2:11" ht="12.75">
      <c r="B888" s="64" t="s">
        <v>66</v>
      </c>
      <c r="C888" s="6">
        <v>710</v>
      </c>
      <c r="D888" s="213">
        <v>45000</v>
      </c>
      <c r="E888" s="213"/>
      <c r="F888" s="213"/>
      <c r="G888" s="213"/>
      <c r="H888" s="213"/>
      <c r="I888" s="213"/>
      <c r="J888" s="213"/>
      <c r="K888" s="358">
        <f aca="true" t="shared" si="14" ref="K888:K893">ROUND(SUM(D888:J888),2)</f>
        <v>45000</v>
      </c>
    </row>
    <row r="889" spans="2:11" ht="15" customHeight="1">
      <c r="B889" s="64" t="s">
        <v>67</v>
      </c>
      <c r="C889" s="6">
        <v>720</v>
      </c>
      <c r="D889" s="213">
        <v>28000</v>
      </c>
      <c r="E889" s="213"/>
      <c r="F889" s="213"/>
      <c r="G889" s="213"/>
      <c r="H889" s="213"/>
      <c r="I889" s="213"/>
      <c r="J889" s="213"/>
      <c r="K889" s="358">
        <f t="shared" si="14"/>
        <v>28000</v>
      </c>
    </row>
    <row r="890" spans="2:11" ht="15" customHeight="1">
      <c r="B890" s="64" t="s">
        <v>68</v>
      </c>
      <c r="C890" s="6">
        <v>730</v>
      </c>
      <c r="D890" s="213">
        <v>47.05</v>
      </c>
      <c r="E890" s="213"/>
      <c r="F890" s="213"/>
      <c r="G890" s="213"/>
      <c r="H890" s="213"/>
      <c r="I890" s="213"/>
      <c r="J890" s="213"/>
      <c r="K890" s="358">
        <f t="shared" si="14"/>
        <v>47.05</v>
      </c>
    </row>
    <row r="891" spans="2:11" ht="15" customHeight="1">
      <c r="B891" s="64" t="s">
        <v>69</v>
      </c>
      <c r="C891" s="6">
        <v>790</v>
      </c>
      <c r="D891" s="213"/>
      <c r="E891" s="213"/>
      <c r="F891" s="213"/>
      <c r="G891" s="213"/>
      <c r="H891" s="213"/>
      <c r="I891" s="213"/>
      <c r="J891" s="213"/>
      <c r="K891" s="358">
        <f t="shared" si="14"/>
        <v>0</v>
      </c>
    </row>
    <row r="892" spans="2:11" ht="15" customHeight="1" thickBot="1">
      <c r="B892" s="10" t="s">
        <v>372</v>
      </c>
      <c r="C892" s="65"/>
      <c r="D892" s="347">
        <f aca="true" t="shared" si="15" ref="D892:J892">ROUND(SUM(D888:D891),2)</f>
        <v>73047.05</v>
      </c>
      <c r="E892" s="348">
        <f t="shared" si="15"/>
        <v>0</v>
      </c>
      <c r="F892" s="348">
        <f t="shared" si="15"/>
        <v>0</v>
      </c>
      <c r="G892" s="348">
        <f t="shared" si="15"/>
        <v>0</v>
      </c>
      <c r="H892" s="348">
        <f t="shared" si="15"/>
        <v>0</v>
      </c>
      <c r="I892" s="348">
        <f t="shared" si="15"/>
        <v>0</v>
      </c>
      <c r="J892" s="348">
        <f t="shared" si="15"/>
        <v>0</v>
      </c>
      <c r="K892" s="348">
        <f t="shared" si="14"/>
        <v>73047.05</v>
      </c>
    </row>
    <row r="893" spans="2:11" ht="15" customHeight="1" thickBot="1">
      <c r="B893" s="20" t="s">
        <v>30</v>
      </c>
      <c r="C893" s="272"/>
      <c r="D893" s="342">
        <f aca="true" t="shared" si="16" ref="D893:J893">ROUND(D886-D892,2)</f>
        <v>-1153.1</v>
      </c>
      <c r="E893" s="342">
        <f t="shared" si="16"/>
        <v>0</v>
      </c>
      <c r="F893" s="342">
        <f t="shared" si="16"/>
        <v>0</v>
      </c>
      <c r="G893" s="342">
        <f t="shared" si="16"/>
        <v>0</v>
      </c>
      <c r="H893" s="342">
        <f t="shared" si="16"/>
        <v>0</v>
      </c>
      <c r="I893" s="342">
        <f t="shared" si="16"/>
        <v>0</v>
      </c>
      <c r="J893" s="342">
        <f t="shared" si="16"/>
        <v>0</v>
      </c>
      <c r="K893" s="342">
        <f t="shared" si="14"/>
        <v>-1153.1</v>
      </c>
    </row>
    <row r="894" spans="2:11" ht="13.5" thickTop="1">
      <c r="B894" s="66" t="s">
        <v>34</v>
      </c>
      <c r="C894" s="273"/>
      <c r="D894" s="351"/>
      <c r="E894" s="351"/>
      <c r="F894" s="351"/>
      <c r="G894" s="351"/>
      <c r="H894" s="351"/>
      <c r="I894" s="351"/>
      <c r="J894" s="351"/>
      <c r="K894" s="351"/>
    </row>
    <row r="895" spans="2:11" ht="12.75">
      <c r="B895" s="64" t="s">
        <v>70</v>
      </c>
      <c r="C895" s="68">
        <v>3710</v>
      </c>
      <c r="D895" s="315"/>
      <c r="E895" s="315"/>
      <c r="F895" s="315"/>
      <c r="G895" s="315"/>
      <c r="H895" s="315"/>
      <c r="I895" s="315"/>
      <c r="J895" s="315"/>
      <c r="K895" s="365">
        <f aca="true" t="shared" si="17" ref="K895:K906">ROUND(SUM(D895:J895),2)</f>
        <v>0</v>
      </c>
    </row>
    <row r="896" spans="2:11" ht="15" customHeight="1">
      <c r="B896" s="64" t="s">
        <v>149</v>
      </c>
      <c r="C896" s="6">
        <v>3791</v>
      </c>
      <c r="D896" s="340"/>
      <c r="E896" s="340"/>
      <c r="F896" s="340"/>
      <c r="G896" s="340"/>
      <c r="H896" s="340"/>
      <c r="I896" s="340"/>
      <c r="J896" s="340"/>
      <c r="K896" s="358">
        <f t="shared" si="17"/>
        <v>0</v>
      </c>
    </row>
    <row r="897" spans="2:11" ht="15" customHeight="1">
      <c r="B897" s="64" t="s">
        <v>71</v>
      </c>
      <c r="C897" s="6">
        <v>3715</v>
      </c>
      <c r="D897" s="340"/>
      <c r="E897" s="340"/>
      <c r="F897" s="340"/>
      <c r="G897" s="340"/>
      <c r="H897" s="340"/>
      <c r="I897" s="340"/>
      <c r="J897" s="340"/>
      <c r="K897" s="358">
        <f t="shared" si="17"/>
        <v>0</v>
      </c>
    </row>
    <row r="898" spans="2:11" ht="15" customHeight="1">
      <c r="B898" s="64" t="s">
        <v>150</v>
      </c>
      <c r="C898" s="6">
        <v>3792</v>
      </c>
      <c r="D898" s="340"/>
      <c r="E898" s="340"/>
      <c r="F898" s="340"/>
      <c r="G898" s="340"/>
      <c r="H898" s="340"/>
      <c r="I898" s="340"/>
      <c r="J898" s="340"/>
      <c r="K898" s="358">
        <f t="shared" si="17"/>
        <v>0</v>
      </c>
    </row>
    <row r="899" spans="2:11" ht="15" customHeight="1">
      <c r="B899" s="64" t="s">
        <v>43</v>
      </c>
      <c r="C899" s="6">
        <v>3720</v>
      </c>
      <c r="D899" s="340"/>
      <c r="E899" s="340"/>
      <c r="F899" s="340"/>
      <c r="G899" s="340"/>
      <c r="H899" s="340"/>
      <c r="I899" s="340"/>
      <c r="J899" s="340"/>
      <c r="K899" s="358">
        <f t="shared" si="17"/>
        <v>0</v>
      </c>
    </row>
    <row r="900" spans="2:11" ht="15" customHeight="1">
      <c r="B900" s="64" t="s">
        <v>72</v>
      </c>
      <c r="C900" s="6">
        <v>3750</v>
      </c>
      <c r="D900" s="340"/>
      <c r="E900" s="340"/>
      <c r="F900" s="340"/>
      <c r="G900" s="340"/>
      <c r="H900" s="340"/>
      <c r="I900" s="340"/>
      <c r="J900" s="340"/>
      <c r="K900" s="358">
        <f t="shared" si="17"/>
        <v>0</v>
      </c>
    </row>
    <row r="901" spans="2:11" ht="15" customHeight="1">
      <c r="B901" s="64" t="s">
        <v>151</v>
      </c>
      <c r="C901" s="6">
        <v>3793</v>
      </c>
      <c r="D901" s="340"/>
      <c r="E901" s="340"/>
      <c r="F901" s="340"/>
      <c r="G901" s="340"/>
      <c r="H901" s="340"/>
      <c r="I901" s="340"/>
      <c r="J901" s="340"/>
      <c r="K901" s="358">
        <f t="shared" si="17"/>
        <v>0</v>
      </c>
    </row>
    <row r="902" spans="2:11" ht="15" customHeight="1">
      <c r="B902" s="64" t="s">
        <v>73</v>
      </c>
      <c r="C902" s="6">
        <v>3760</v>
      </c>
      <c r="D902" s="340"/>
      <c r="E902" s="340"/>
      <c r="F902" s="340"/>
      <c r="G902" s="340"/>
      <c r="H902" s="340"/>
      <c r="I902" s="340"/>
      <c r="J902" s="340"/>
      <c r="K902" s="358">
        <f t="shared" si="17"/>
        <v>0</v>
      </c>
    </row>
    <row r="903" spans="2:11" ht="15" customHeight="1">
      <c r="B903" s="11" t="s">
        <v>74</v>
      </c>
      <c r="C903" s="6">
        <v>760</v>
      </c>
      <c r="D903" s="340"/>
      <c r="E903" s="340"/>
      <c r="F903" s="340"/>
      <c r="G903" s="340"/>
      <c r="H903" s="340"/>
      <c r="I903" s="340"/>
      <c r="J903" s="340"/>
      <c r="K903" s="358">
        <f t="shared" si="17"/>
        <v>0</v>
      </c>
    </row>
    <row r="904" spans="2:11" ht="15" customHeight="1">
      <c r="B904" s="11" t="s">
        <v>152</v>
      </c>
      <c r="C904" s="6">
        <v>891</v>
      </c>
      <c r="D904" s="340"/>
      <c r="E904" s="340"/>
      <c r="F904" s="340"/>
      <c r="G904" s="340"/>
      <c r="H904" s="340"/>
      <c r="I904" s="340"/>
      <c r="J904" s="340"/>
      <c r="K904" s="358">
        <f t="shared" si="17"/>
        <v>0</v>
      </c>
    </row>
    <row r="905" spans="2:11" ht="15" customHeight="1">
      <c r="B905" s="11" t="s">
        <v>158</v>
      </c>
      <c r="C905" s="6">
        <v>892</v>
      </c>
      <c r="D905" s="340"/>
      <c r="E905" s="340"/>
      <c r="F905" s="340"/>
      <c r="G905" s="340"/>
      <c r="H905" s="340"/>
      <c r="I905" s="340"/>
      <c r="J905" s="340"/>
      <c r="K905" s="358">
        <f t="shared" si="17"/>
        <v>0</v>
      </c>
    </row>
    <row r="906" spans="2:11" ht="15" customHeight="1">
      <c r="B906" s="11" t="s">
        <v>153</v>
      </c>
      <c r="C906" s="6">
        <v>893</v>
      </c>
      <c r="D906" s="340"/>
      <c r="E906" s="340"/>
      <c r="F906" s="340"/>
      <c r="G906" s="340"/>
      <c r="H906" s="340"/>
      <c r="I906" s="340"/>
      <c r="J906" s="340"/>
      <c r="K906" s="358">
        <f t="shared" si="17"/>
        <v>0</v>
      </c>
    </row>
    <row r="907" spans="2:11" ht="12.75">
      <c r="B907" s="21" t="s">
        <v>36</v>
      </c>
      <c r="C907" s="63"/>
      <c r="D907" s="366"/>
      <c r="E907" s="339"/>
      <c r="F907" s="366"/>
      <c r="G907" s="366"/>
      <c r="H907" s="366"/>
      <c r="I907" s="366"/>
      <c r="J907" s="366"/>
      <c r="K907" s="345"/>
    </row>
    <row r="908" spans="2:11" ht="12.75">
      <c r="B908" s="11" t="s">
        <v>406</v>
      </c>
      <c r="C908" s="6">
        <v>3610</v>
      </c>
      <c r="D908" s="340"/>
      <c r="E908" s="340"/>
      <c r="F908" s="340"/>
      <c r="G908" s="340"/>
      <c r="H908" s="340"/>
      <c r="I908" s="340"/>
      <c r="J908" s="340"/>
      <c r="K908" s="358">
        <f aca="true" t="shared" si="18" ref="K908:K915">ROUND(SUM(D908:J908),2)</f>
        <v>0</v>
      </c>
    </row>
    <row r="909" spans="2:11" ht="15" customHeight="1">
      <c r="B909" s="11" t="s">
        <v>374</v>
      </c>
      <c r="C909" s="6">
        <v>3630</v>
      </c>
      <c r="D909" s="340"/>
      <c r="E909" s="340"/>
      <c r="F909" s="340"/>
      <c r="G909" s="340"/>
      <c r="H909" s="340"/>
      <c r="I909" s="340"/>
      <c r="J909" s="340"/>
      <c r="K909" s="358">
        <f t="shared" si="18"/>
        <v>0</v>
      </c>
    </row>
    <row r="910" spans="2:11" ht="15" customHeight="1">
      <c r="B910" s="11" t="s">
        <v>375</v>
      </c>
      <c r="C910" s="6">
        <v>3640</v>
      </c>
      <c r="D910" s="316"/>
      <c r="E910" s="316"/>
      <c r="F910" s="316"/>
      <c r="G910" s="316"/>
      <c r="H910" s="316"/>
      <c r="I910" s="316"/>
      <c r="J910" s="340"/>
      <c r="K910" s="358">
        <f t="shared" si="18"/>
        <v>0</v>
      </c>
    </row>
    <row r="911" spans="2:11" ht="15" customHeight="1">
      <c r="B911" s="11" t="s">
        <v>407</v>
      </c>
      <c r="C911" s="6">
        <v>3650</v>
      </c>
      <c r="D911" s="316"/>
      <c r="E911" s="316"/>
      <c r="F911" s="316"/>
      <c r="G911" s="316"/>
      <c r="H911" s="316"/>
      <c r="I911" s="316"/>
      <c r="J911" s="340"/>
      <c r="K911" s="358">
        <f t="shared" si="18"/>
        <v>0</v>
      </c>
    </row>
    <row r="912" spans="2:11" ht="15" customHeight="1">
      <c r="B912" s="11" t="s">
        <v>376</v>
      </c>
      <c r="C912" s="6">
        <v>3660</v>
      </c>
      <c r="D912" s="316"/>
      <c r="E912" s="316"/>
      <c r="F912" s="316"/>
      <c r="G912" s="316"/>
      <c r="H912" s="316"/>
      <c r="I912" s="316"/>
      <c r="J912" s="340"/>
      <c r="K912" s="358">
        <f t="shared" si="18"/>
        <v>0</v>
      </c>
    </row>
    <row r="913" spans="2:11" ht="15" customHeight="1">
      <c r="B913" s="11" t="s">
        <v>377</v>
      </c>
      <c r="C913" s="6">
        <v>3670</v>
      </c>
      <c r="D913" s="316"/>
      <c r="E913" s="316"/>
      <c r="F913" s="316"/>
      <c r="G913" s="316"/>
      <c r="H913" s="316"/>
      <c r="I913" s="316"/>
      <c r="J913" s="340"/>
      <c r="K913" s="358">
        <f t="shared" si="18"/>
        <v>0</v>
      </c>
    </row>
    <row r="914" spans="2:11" ht="15" customHeight="1">
      <c r="B914" s="11" t="s">
        <v>378</v>
      </c>
      <c r="C914" s="6">
        <v>3690</v>
      </c>
      <c r="D914" s="316"/>
      <c r="E914" s="316"/>
      <c r="F914" s="316"/>
      <c r="G914" s="316"/>
      <c r="H914" s="316"/>
      <c r="I914" s="316"/>
      <c r="J914" s="340"/>
      <c r="K914" s="358">
        <f t="shared" si="18"/>
        <v>0</v>
      </c>
    </row>
    <row r="915" spans="2:11" ht="15" customHeight="1" thickBot="1">
      <c r="B915" s="11" t="s">
        <v>379</v>
      </c>
      <c r="C915" s="62">
        <v>3600</v>
      </c>
      <c r="D915" s="313">
        <f aca="true" t="shared" si="19" ref="D915:J915">ROUND(SUM(D908:D914),2)</f>
        <v>0</v>
      </c>
      <c r="E915" s="313">
        <f t="shared" si="19"/>
        <v>0</v>
      </c>
      <c r="F915" s="313">
        <f t="shared" si="19"/>
        <v>0</v>
      </c>
      <c r="G915" s="313">
        <f t="shared" si="19"/>
        <v>0</v>
      </c>
      <c r="H915" s="313">
        <f t="shared" si="19"/>
        <v>0</v>
      </c>
      <c r="I915" s="313">
        <f t="shared" si="19"/>
        <v>0</v>
      </c>
      <c r="J915" s="313">
        <f t="shared" si="19"/>
        <v>0</v>
      </c>
      <c r="K915" s="347">
        <f t="shared" si="18"/>
        <v>0</v>
      </c>
    </row>
    <row r="916" spans="2:11" ht="12.75">
      <c r="B916" s="21" t="s">
        <v>37</v>
      </c>
      <c r="C916" s="63"/>
      <c r="D916" s="345"/>
      <c r="E916" s="345"/>
      <c r="F916" s="345"/>
      <c r="G916" s="345"/>
      <c r="H916" s="345"/>
      <c r="I916" s="345"/>
      <c r="J916" s="345"/>
      <c r="K916" s="345"/>
    </row>
    <row r="917" spans="2:11" ht="12.75">
      <c r="B917" s="11" t="s">
        <v>408</v>
      </c>
      <c r="C917" s="68">
        <v>910</v>
      </c>
      <c r="D917" s="133"/>
      <c r="E917" s="133"/>
      <c r="F917" s="133"/>
      <c r="G917" s="133"/>
      <c r="H917" s="133"/>
      <c r="I917" s="133"/>
      <c r="J917" s="213"/>
      <c r="K917" s="358">
        <f aca="true" t="shared" si="20" ref="K917:K935">ROUND(SUM(D917:J917),2)</f>
        <v>0</v>
      </c>
    </row>
    <row r="918" spans="2:11" ht="15" customHeight="1">
      <c r="B918" s="59" t="s">
        <v>381</v>
      </c>
      <c r="C918" s="69">
        <v>930</v>
      </c>
      <c r="D918" s="134"/>
      <c r="E918" s="134"/>
      <c r="F918" s="134"/>
      <c r="G918" s="134"/>
      <c r="H918" s="134"/>
      <c r="I918" s="134"/>
      <c r="J918" s="213"/>
      <c r="K918" s="358">
        <f t="shared" si="20"/>
        <v>0</v>
      </c>
    </row>
    <row r="919" spans="2:11" ht="15" customHeight="1">
      <c r="B919" s="59" t="s">
        <v>382</v>
      </c>
      <c r="C919" s="69">
        <v>940</v>
      </c>
      <c r="D919" s="134"/>
      <c r="E919" s="134"/>
      <c r="F919" s="134"/>
      <c r="G919" s="134"/>
      <c r="H919" s="134"/>
      <c r="I919" s="134"/>
      <c r="J919" s="213"/>
      <c r="K919" s="358">
        <f t="shared" si="20"/>
        <v>0</v>
      </c>
    </row>
    <row r="920" spans="2:11" ht="15" customHeight="1">
      <c r="B920" s="11" t="s">
        <v>407</v>
      </c>
      <c r="C920" s="6">
        <v>950</v>
      </c>
      <c r="D920" s="213"/>
      <c r="E920" s="213"/>
      <c r="F920" s="213"/>
      <c r="G920" s="213"/>
      <c r="H920" s="213"/>
      <c r="I920" s="213"/>
      <c r="J920" s="213"/>
      <c r="K920" s="358">
        <f t="shared" si="20"/>
        <v>0</v>
      </c>
    </row>
    <row r="921" spans="2:11" ht="15" customHeight="1">
      <c r="B921" s="11" t="s">
        <v>383</v>
      </c>
      <c r="C921" s="6">
        <v>960</v>
      </c>
      <c r="D921" s="213"/>
      <c r="E921" s="213"/>
      <c r="F921" s="213"/>
      <c r="G921" s="213"/>
      <c r="H921" s="213"/>
      <c r="I921" s="213"/>
      <c r="J921" s="213"/>
      <c r="K921" s="358">
        <f t="shared" si="20"/>
        <v>0</v>
      </c>
    </row>
    <row r="922" spans="2:11" ht="15" customHeight="1">
      <c r="B922" s="11" t="s">
        <v>384</v>
      </c>
      <c r="C922" s="6">
        <v>970</v>
      </c>
      <c r="D922" s="134"/>
      <c r="E922" s="134"/>
      <c r="F922" s="134"/>
      <c r="G922" s="134"/>
      <c r="H922" s="134"/>
      <c r="I922" s="134"/>
      <c r="J922" s="213"/>
      <c r="K922" s="358">
        <f t="shared" si="20"/>
        <v>0</v>
      </c>
    </row>
    <row r="923" spans="2:11" ht="15" customHeight="1">
      <c r="B923" s="11" t="s">
        <v>385</v>
      </c>
      <c r="C923" s="6">
        <v>990</v>
      </c>
      <c r="D923" s="134"/>
      <c r="E923" s="134"/>
      <c r="F923" s="134"/>
      <c r="G923" s="134"/>
      <c r="H923" s="134"/>
      <c r="I923" s="134"/>
      <c r="J923" s="213"/>
      <c r="K923" s="358">
        <f t="shared" si="20"/>
        <v>0</v>
      </c>
    </row>
    <row r="924" spans="2:11" ht="15" customHeight="1" thickBot="1">
      <c r="B924" s="11" t="s">
        <v>386</v>
      </c>
      <c r="C924" s="62">
        <v>9700</v>
      </c>
      <c r="D924" s="313">
        <f aca="true" t="shared" si="21" ref="D924:J924">ROUND(SUM(D917:D923),2)</f>
        <v>0</v>
      </c>
      <c r="E924" s="313">
        <f t="shared" si="21"/>
        <v>0</v>
      </c>
      <c r="F924" s="313">
        <f t="shared" si="21"/>
        <v>0</v>
      </c>
      <c r="G924" s="313">
        <f t="shared" si="21"/>
        <v>0</v>
      </c>
      <c r="H924" s="313">
        <f t="shared" si="21"/>
        <v>0</v>
      </c>
      <c r="I924" s="313">
        <f t="shared" si="21"/>
        <v>0</v>
      </c>
      <c r="J924" s="313">
        <f t="shared" si="21"/>
        <v>0</v>
      </c>
      <c r="K924" s="347">
        <f t="shared" si="20"/>
        <v>0</v>
      </c>
    </row>
    <row r="925" spans="2:11" ht="15" customHeight="1" thickBot="1">
      <c r="B925" s="19" t="s">
        <v>221</v>
      </c>
      <c r="C925" s="62"/>
      <c r="D925" s="313">
        <f aca="true" t="shared" si="22" ref="D925:J925">ROUND(SUM(D895:D906)+D915+D924,2)</f>
        <v>0</v>
      </c>
      <c r="E925" s="313">
        <f t="shared" si="22"/>
        <v>0</v>
      </c>
      <c r="F925" s="313">
        <f t="shared" si="22"/>
        <v>0</v>
      </c>
      <c r="G925" s="313">
        <f t="shared" si="22"/>
        <v>0</v>
      </c>
      <c r="H925" s="313">
        <f t="shared" si="22"/>
        <v>0</v>
      </c>
      <c r="I925" s="313">
        <f t="shared" si="22"/>
        <v>0</v>
      </c>
      <c r="J925" s="313">
        <f t="shared" si="22"/>
        <v>0</v>
      </c>
      <c r="K925" s="347">
        <f t="shared" si="20"/>
        <v>0</v>
      </c>
    </row>
    <row r="926" spans="2:11" ht="15" customHeight="1" thickBot="1">
      <c r="B926" s="19" t="s">
        <v>159</v>
      </c>
      <c r="C926" s="62"/>
      <c r="D926" s="342">
        <f aca="true" t="shared" si="23" ref="D926:J926">ROUND(D893+D925,2)</f>
        <v>-1153.1</v>
      </c>
      <c r="E926" s="364">
        <f t="shared" si="23"/>
        <v>0</v>
      </c>
      <c r="F926" s="364">
        <f t="shared" si="23"/>
        <v>0</v>
      </c>
      <c r="G926" s="364">
        <f t="shared" si="23"/>
        <v>0</v>
      </c>
      <c r="H926" s="364">
        <f t="shared" si="23"/>
        <v>0</v>
      </c>
      <c r="I926" s="364">
        <f t="shared" si="23"/>
        <v>0</v>
      </c>
      <c r="J926" s="364">
        <f t="shared" si="23"/>
        <v>0</v>
      </c>
      <c r="K926" s="364">
        <f t="shared" si="20"/>
        <v>-1153.1</v>
      </c>
    </row>
    <row r="927" spans="2:11" ht="15" customHeight="1" thickTop="1">
      <c r="B927" s="106" t="s">
        <v>604</v>
      </c>
      <c r="C927" s="107">
        <v>2800</v>
      </c>
      <c r="D927" s="133">
        <v>19918.98</v>
      </c>
      <c r="E927" s="133"/>
      <c r="F927" s="133"/>
      <c r="G927" s="133"/>
      <c r="H927" s="133"/>
      <c r="I927" s="133"/>
      <c r="J927" s="213"/>
      <c r="K927" s="358">
        <f t="shared" si="20"/>
        <v>19918.98</v>
      </c>
    </row>
    <row r="928" spans="2:11" ht="15" customHeight="1">
      <c r="B928" s="106" t="s">
        <v>605</v>
      </c>
      <c r="C928" s="108">
        <v>2891</v>
      </c>
      <c r="D928" s="414"/>
      <c r="E928" s="414"/>
      <c r="F928" s="414"/>
      <c r="G928" s="414"/>
      <c r="H928" s="414"/>
      <c r="I928" s="414"/>
      <c r="J928" s="371"/>
      <c r="K928" s="345">
        <f t="shared" si="20"/>
        <v>0</v>
      </c>
    </row>
    <row r="929" spans="2:11" ht="15" customHeight="1">
      <c r="B929" s="163" t="s">
        <v>546</v>
      </c>
      <c r="C929" s="164"/>
      <c r="D929" s="437"/>
      <c r="E929" s="438"/>
      <c r="F929" s="438"/>
      <c r="G929" s="438"/>
      <c r="H929" s="438"/>
      <c r="I929" s="438"/>
      <c r="J929" s="438"/>
      <c r="K929" s="403"/>
    </row>
    <row r="930" spans="2:11" ht="15" customHeight="1">
      <c r="B930" s="100" t="s">
        <v>548</v>
      </c>
      <c r="C930" s="86">
        <v>2710</v>
      </c>
      <c r="D930" s="415"/>
      <c r="E930" s="416"/>
      <c r="F930" s="416"/>
      <c r="G930" s="416"/>
      <c r="H930" s="416"/>
      <c r="I930" s="416"/>
      <c r="J930" s="416"/>
      <c r="K930" s="365">
        <f t="shared" si="20"/>
        <v>0</v>
      </c>
    </row>
    <row r="931" spans="2:11" ht="15" customHeight="1">
      <c r="B931" s="27" t="s">
        <v>549</v>
      </c>
      <c r="C931" s="107">
        <v>2720</v>
      </c>
      <c r="D931" s="315">
        <v>18765.88</v>
      </c>
      <c r="E931" s="315"/>
      <c r="F931" s="315"/>
      <c r="G931" s="315"/>
      <c r="H931" s="315"/>
      <c r="I931" s="315"/>
      <c r="J931" s="340"/>
      <c r="K931" s="358">
        <f t="shared" si="20"/>
        <v>18765.88</v>
      </c>
    </row>
    <row r="932" spans="2:11" ht="15" customHeight="1">
      <c r="B932" s="27" t="s">
        <v>550</v>
      </c>
      <c r="C932" s="107">
        <v>2730</v>
      </c>
      <c r="D932" s="316"/>
      <c r="E932" s="316"/>
      <c r="F932" s="316"/>
      <c r="G932" s="316"/>
      <c r="H932" s="316"/>
      <c r="I932" s="316"/>
      <c r="J932" s="340"/>
      <c r="K932" s="358">
        <f t="shared" si="20"/>
        <v>0</v>
      </c>
    </row>
    <row r="933" spans="2:11" ht="15" customHeight="1">
      <c r="B933" s="27" t="s">
        <v>551</v>
      </c>
      <c r="C933" s="107">
        <v>2740</v>
      </c>
      <c r="D933" s="316"/>
      <c r="E933" s="316"/>
      <c r="F933" s="316"/>
      <c r="G933" s="316"/>
      <c r="H933" s="316"/>
      <c r="I933" s="316"/>
      <c r="J933" s="340"/>
      <c r="K933" s="358">
        <f t="shared" si="20"/>
        <v>0</v>
      </c>
    </row>
    <row r="934" spans="2:11" ht="15" customHeight="1" thickBot="1">
      <c r="B934" s="27" t="s">
        <v>552</v>
      </c>
      <c r="C934" s="107">
        <v>2750</v>
      </c>
      <c r="D934" s="413"/>
      <c r="E934" s="413"/>
      <c r="F934" s="413"/>
      <c r="G934" s="413"/>
      <c r="H934" s="413"/>
      <c r="I934" s="413"/>
      <c r="J934" s="413"/>
      <c r="K934" s="347">
        <f t="shared" si="20"/>
        <v>0</v>
      </c>
    </row>
    <row r="935" spans="2:11" ht="15" customHeight="1">
      <c r="B935" s="29" t="s">
        <v>606</v>
      </c>
      <c r="C935" s="90">
        <v>2700</v>
      </c>
      <c r="D935" s="439">
        <f>ROUND(SUM(D930:D934),2)</f>
        <v>18765.88</v>
      </c>
      <c r="E935" s="439">
        <f aca="true" t="shared" si="24" ref="E935:J935">ROUND(SUM(E930:E934),2)</f>
        <v>0</v>
      </c>
      <c r="F935" s="439">
        <f t="shared" si="24"/>
        <v>0</v>
      </c>
      <c r="G935" s="439">
        <f t="shared" si="24"/>
        <v>0</v>
      </c>
      <c r="H935" s="439">
        <f t="shared" si="24"/>
        <v>0</v>
      </c>
      <c r="I935" s="439">
        <f t="shared" si="24"/>
        <v>0</v>
      </c>
      <c r="J935" s="439">
        <f t="shared" si="24"/>
        <v>0</v>
      </c>
      <c r="K935" s="365">
        <f t="shared" si="20"/>
        <v>18765.88</v>
      </c>
    </row>
    <row r="936" spans="2:11" ht="12.75">
      <c r="B936" s="5"/>
      <c r="C936" s="70"/>
      <c r="D936" s="71"/>
      <c r="E936" s="71"/>
      <c r="F936" s="71"/>
      <c r="G936" s="71"/>
      <c r="H936" s="71"/>
      <c r="I936" s="71"/>
      <c r="J936" s="71"/>
      <c r="K936" s="72"/>
    </row>
    <row r="937" spans="2:11" ht="12.75">
      <c r="B937" s="50" t="s">
        <v>41</v>
      </c>
      <c r="C937" s="70"/>
      <c r="D937" s="5"/>
      <c r="E937" s="5"/>
      <c r="F937" s="5"/>
      <c r="G937" s="5"/>
      <c r="H937" s="70"/>
      <c r="I937" s="48"/>
      <c r="J937" s="48"/>
      <c r="K937" s="48"/>
    </row>
    <row r="940" spans="1:10" ht="12.75">
      <c r="A940" s="2" t="s">
        <v>174</v>
      </c>
      <c r="B940" s="23" t="str">
        <f>$B$1</f>
        <v>DISTRICT SCHOOL BOARD OF GULF COUNTY </v>
      </c>
      <c r="E940" s="4"/>
      <c r="F940" s="1"/>
      <c r="G940" s="1"/>
      <c r="H940" s="1"/>
      <c r="J940" s="39"/>
    </row>
    <row r="941" spans="2:14" ht="12.75">
      <c r="B941" s="23" t="s">
        <v>521</v>
      </c>
      <c r="E941" s="1"/>
      <c r="F941" s="35"/>
      <c r="G941" s="1"/>
      <c r="I941" s="1"/>
      <c r="J941" s="39"/>
      <c r="N941" s="1" t="s">
        <v>243</v>
      </c>
    </row>
    <row r="942" spans="2:14" ht="12.75">
      <c r="B942" s="35" t="str">
        <f>+B4</f>
        <v>For the Fiscal Year Ended June 30, 2011</v>
      </c>
      <c r="C942" s="39"/>
      <c r="D942" s="39"/>
      <c r="G942" s="1"/>
      <c r="I942" s="1"/>
      <c r="K942" s="169"/>
      <c r="N942" s="1" t="s">
        <v>119</v>
      </c>
    </row>
    <row r="943" spans="2:14" s="290" customFormat="1" ht="38.25">
      <c r="B943" s="291"/>
      <c r="C943" s="159" t="s">
        <v>4</v>
      </c>
      <c r="D943" s="159" t="s">
        <v>499</v>
      </c>
      <c r="E943" s="159" t="s">
        <v>500</v>
      </c>
      <c r="F943" s="158" t="s">
        <v>611</v>
      </c>
      <c r="G943" s="159" t="s">
        <v>612</v>
      </c>
      <c r="H943" s="159" t="s">
        <v>502</v>
      </c>
      <c r="I943" s="159" t="s">
        <v>613</v>
      </c>
      <c r="J943" s="158" t="s">
        <v>483</v>
      </c>
      <c r="K943" s="159" t="s">
        <v>255</v>
      </c>
      <c r="L943" s="158" t="s">
        <v>511</v>
      </c>
      <c r="M943" s="159" t="s">
        <v>512</v>
      </c>
      <c r="N943" s="74"/>
    </row>
    <row r="944" spans="2:14" ht="12.75">
      <c r="B944" s="76"/>
      <c r="C944" s="136" t="s">
        <v>6</v>
      </c>
      <c r="D944" s="160">
        <v>310</v>
      </c>
      <c r="E944" s="161">
        <v>320</v>
      </c>
      <c r="F944" s="161">
        <v>330</v>
      </c>
      <c r="G944" s="161">
        <v>340</v>
      </c>
      <c r="H944" s="161">
        <v>350</v>
      </c>
      <c r="I944" s="161">
        <v>360</v>
      </c>
      <c r="J944" s="161">
        <v>370</v>
      </c>
      <c r="K944" s="161">
        <v>380</v>
      </c>
      <c r="L944" s="161">
        <v>390</v>
      </c>
      <c r="M944" s="161">
        <v>399</v>
      </c>
      <c r="N944" s="136" t="s">
        <v>95</v>
      </c>
    </row>
    <row r="945" spans="2:14" ht="15.75" customHeight="1">
      <c r="B945" s="26" t="s">
        <v>51</v>
      </c>
      <c r="C945" s="108"/>
      <c r="D945" s="367"/>
      <c r="E945" s="367"/>
      <c r="F945" s="367"/>
      <c r="G945" s="367"/>
      <c r="H945" s="367"/>
      <c r="I945" s="367"/>
      <c r="J945" s="367"/>
      <c r="K945" s="367"/>
      <c r="L945" s="367"/>
      <c r="M945" s="367"/>
      <c r="N945" s="367"/>
    </row>
    <row r="946" spans="2:14" ht="15.75" customHeight="1">
      <c r="B946" s="14" t="s">
        <v>298</v>
      </c>
      <c r="C946" s="108"/>
      <c r="D946" s="367"/>
      <c r="E946" s="367"/>
      <c r="F946" s="367"/>
      <c r="G946" s="367"/>
      <c r="H946" s="367"/>
      <c r="I946" s="367"/>
      <c r="J946" s="367"/>
      <c r="K946" s="367"/>
      <c r="L946" s="367"/>
      <c r="M946" s="367"/>
      <c r="N946" s="367"/>
    </row>
    <row r="947" spans="2:14" ht="15.75" customHeight="1">
      <c r="B947" s="27" t="s">
        <v>77</v>
      </c>
      <c r="C947" s="107">
        <v>3199</v>
      </c>
      <c r="D947" s="368"/>
      <c r="E947" s="368"/>
      <c r="F947" s="368"/>
      <c r="G947" s="368"/>
      <c r="H947" s="368"/>
      <c r="I947" s="368"/>
      <c r="J947" s="371"/>
      <c r="K947" s="371"/>
      <c r="L947" s="371"/>
      <c r="M947" s="371"/>
      <c r="N947" s="345">
        <f>ROUND(SUM(D947:M947),2)</f>
        <v>0</v>
      </c>
    </row>
    <row r="948" spans="2:14" ht="15.75" customHeight="1">
      <c r="B948" s="162" t="s">
        <v>154</v>
      </c>
      <c r="C948" s="108">
        <v>3299</v>
      </c>
      <c r="D948" s="316"/>
      <c r="E948" s="316"/>
      <c r="F948" s="316"/>
      <c r="G948" s="316"/>
      <c r="H948" s="316"/>
      <c r="I948" s="316"/>
      <c r="J948" s="316"/>
      <c r="K948" s="316"/>
      <c r="L948" s="316"/>
      <c r="M948" s="316"/>
      <c r="N948" s="357">
        <f>ROUND(SUM(D948:M948),2)</f>
        <v>0</v>
      </c>
    </row>
    <row r="949" spans="2:14" ht="15.75" customHeight="1">
      <c r="B949" s="163" t="s">
        <v>9</v>
      </c>
      <c r="C949" s="164"/>
      <c r="D949" s="366"/>
      <c r="E949" s="366"/>
      <c r="F949" s="366"/>
      <c r="G949" s="366"/>
      <c r="H949" s="366"/>
      <c r="I949" s="366"/>
      <c r="J949" s="366"/>
      <c r="K949" s="366"/>
      <c r="L949" s="366"/>
      <c r="M949" s="366"/>
      <c r="N949" s="345"/>
    </row>
    <row r="950" spans="2:14" ht="15.75" customHeight="1">
      <c r="B950" s="100" t="s">
        <v>78</v>
      </c>
      <c r="C950" s="86">
        <v>3321</v>
      </c>
      <c r="D950" s="340"/>
      <c r="E950" s="340"/>
      <c r="F950" s="340"/>
      <c r="G950" s="340"/>
      <c r="H950" s="340"/>
      <c r="I950" s="340">
        <v>12694</v>
      </c>
      <c r="J950" s="340"/>
      <c r="K950" s="340"/>
      <c r="L950" s="340"/>
      <c r="M950" s="340"/>
      <c r="N950" s="365">
        <f aca="true" t="shared" si="25" ref="N950:N962">ROUND(SUM(D950:M950),2)</f>
        <v>12694</v>
      </c>
    </row>
    <row r="951" spans="2:14" ht="15.75" customHeight="1">
      <c r="B951" s="27" t="s">
        <v>54</v>
      </c>
      <c r="C951" s="107">
        <v>3325</v>
      </c>
      <c r="D951" s="340"/>
      <c r="E951" s="340"/>
      <c r="F951" s="340"/>
      <c r="G951" s="340"/>
      <c r="H951" s="340"/>
      <c r="I951" s="340">
        <v>838.9</v>
      </c>
      <c r="J951" s="340"/>
      <c r="K951" s="340"/>
      <c r="L951" s="340"/>
      <c r="M951" s="340"/>
      <c r="N951" s="365">
        <f t="shared" si="25"/>
        <v>838.9</v>
      </c>
    </row>
    <row r="952" spans="2:14" ht="15.75" customHeight="1">
      <c r="B952" s="27" t="s">
        <v>55</v>
      </c>
      <c r="C952" s="107">
        <v>3326</v>
      </c>
      <c r="D952" s="340"/>
      <c r="E952" s="340"/>
      <c r="F952" s="340"/>
      <c r="G952" s="340"/>
      <c r="H952" s="340"/>
      <c r="I952" s="340"/>
      <c r="J952" s="340"/>
      <c r="K952" s="340"/>
      <c r="L952" s="340"/>
      <c r="M952" s="340"/>
      <c r="N952" s="365">
        <f t="shared" si="25"/>
        <v>0</v>
      </c>
    </row>
    <row r="953" spans="2:14" ht="15.75" customHeight="1">
      <c r="B953" s="27" t="s">
        <v>259</v>
      </c>
      <c r="C953" s="107">
        <v>3341</v>
      </c>
      <c r="D953" s="340"/>
      <c r="E953" s="340"/>
      <c r="F953" s="340"/>
      <c r="G953" s="340"/>
      <c r="H953" s="340"/>
      <c r="I953" s="340"/>
      <c r="J953" s="340"/>
      <c r="K953" s="340"/>
      <c r="L953" s="340"/>
      <c r="M953" s="340"/>
      <c r="N953" s="365">
        <f t="shared" si="25"/>
        <v>0</v>
      </c>
    </row>
    <row r="954" spans="2:14" ht="15.75" customHeight="1">
      <c r="B954" s="27" t="s">
        <v>261</v>
      </c>
      <c r="C954" s="107">
        <v>3391</v>
      </c>
      <c r="D954" s="340"/>
      <c r="E954" s="340"/>
      <c r="F954" s="340"/>
      <c r="G954" s="340">
        <v>199387</v>
      </c>
      <c r="H954" s="340"/>
      <c r="I954" s="340"/>
      <c r="J954" s="340"/>
      <c r="K954" s="340"/>
      <c r="L954" s="340"/>
      <c r="M954" s="340"/>
      <c r="N954" s="365">
        <f t="shared" si="25"/>
        <v>199387</v>
      </c>
    </row>
    <row r="955" spans="2:14" ht="15.75" customHeight="1">
      <c r="B955" s="27" t="s">
        <v>79</v>
      </c>
      <c r="C955" s="107">
        <v>3392</v>
      </c>
      <c r="D955" s="340"/>
      <c r="E955" s="340"/>
      <c r="F955" s="340"/>
      <c r="G955" s="340"/>
      <c r="H955" s="340"/>
      <c r="I955" s="340"/>
      <c r="J955" s="340"/>
      <c r="K955" s="340"/>
      <c r="L955" s="340"/>
      <c r="M955" s="340"/>
      <c r="N955" s="365">
        <f t="shared" si="25"/>
        <v>0</v>
      </c>
    </row>
    <row r="956" spans="2:14" ht="15.75" customHeight="1">
      <c r="B956" s="27" t="s">
        <v>80</v>
      </c>
      <c r="C956" s="107">
        <v>3393</v>
      </c>
      <c r="D956" s="340"/>
      <c r="E956" s="340"/>
      <c r="F956" s="340"/>
      <c r="G956" s="340"/>
      <c r="H956" s="340"/>
      <c r="I956" s="340"/>
      <c r="J956" s="340"/>
      <c r="K956" s="340"/>
      <c r="L956" s="340"/>
      <c r="M956" s="340"/>
      <c r="N956" s="365">
        <f t="shared" si="25"/>
        <v>0</v>
      </c>
    </row>
    <row r="957" spans="2:14" ht="15.75" customHeight="1">
      <c r="B957" s="27" t="s">
        <v>81</v>
      </c>
      <c r="C957" s="107">
        <v>3394</v>
      </c>
      <c r="D957" s="340"/>
      <c r="E957" s="340"/>
      <c r="F957" s="340"/>
      <c r="G957" s="340"/>
      <c r="H957" s="340"/>
      <c r="I957" s="340"/>
      <c r="J957" s="340"/>
      <c r="K957" s="340"/>
      <c r="L957" s="340"/>
      <c r="M957" s="340"/>
      <c r="N957" s="365">
        <f t="shared" si="25"/>
        <v>0</v>
      </c>
    </row>
    <row r="958" spans="2:14" ht="15.75" customHeight="1">
      <c r="B958" s="117" t="s">
        <v>82</v>
      </c>
      <c r="C958" s="6">
        <v>3395</v>
      </c>
      <c r="D958" s="340"/>
      <c r="E958" s="340"/>
      <c r="F958" s="340"/>
      <c r="G958" s="340"/>
      <c r="H958" s="340"/>
      <c r="I958" s="340"/>
      <c r="J958" s="340"/>
      <c r="K958" s="340"/>
      <c r="L958" s="340"/>
      <c r="M958" s="340"/>
      <c r="N958" s="365">
        <f t="shared" si="25"/>
        <v>0</v>
      </c>
    </row>
    <row r="959" spans="2:14" ht="15.75" customHeight="1">
      <c r="B959" s="117" t="s">
        <v>250</v>
      </c>
      <c r="C959" s="6">
        <v>3396</v>
      </c>
      <c r="D959" s="340"/>
      <c r="E959" s="340"/>
      <c r="F959" s="340"/>
      <c r="G959" s="340"/>
      <c r="H959" s="340"/>
      <c r="I959" s="340"/>
      <c r="J959" s="340"/>
      <c r="K959" s="340"/>
      <c r="L959" s="340"/>
      <c r="M959" s="340"/>
      <c r="N959" s="365">
        <f t="shared" si="25"/>
        <v>0</v>
      </c>
    </row>
    <row r="960" spans="2:14" ht="15.75" customHeight="1">
      <c r="B960" s="117" t="s">
        <v>155</v>
      </c>
      <c r="C960" s="6">
        <v>3397</v>
      </c>
      <c r="D960" s="340"/>
      <c r="E960" s="340"/>
      <c r="F960" s="340"/>
      <c r="G960" s="340"/>
      <c r="H960" s="340"/>
      <c r="I960" s="340"/>
      <c r="J960" s="340"/>
      <c r="K960" s="340"/>
      <c r="L960" s="340"/>
      <c r="M960" s="340"/>
      <c r="N960" s="365">
        <f t="shared" si="25"/>
        <v>0</v>
      </c>
    </row>
    <row r="961" spans="2:14" ht="15.75" customHeight="1">
      <c r="B961" s="117" t="s">
        <v>56</v>
      </c>
      <c r="C961" s="6">
        <v>3399</v>
      </c>
      <c r="D961" s="340"/>
      <c r="E961" s="340"/>
      <c r="F961" s="340"/>
      <c r="G961" s="340"/>
      <c r="H961" s="340"/>
      <c r="I961" s="340"/>
      <c r="J961" s="340"/>
      <c r="K961" s="340"/>
      <c r="L961" s="340"/>
      <c r="M961" s="340"/>
      <c r="N961" s="365">
        <f t="shared" si="25"/>
        <v>0</v>
      </c>
    </row>
    <row r="962" spans="2:14" ht="15.75" customHeight="1" thickBot="1">
      <c r="B962" s="27" t="s">
        <v>425</v>
      </c>
      <c r="C962" s="109">
        <v>3300</v>
      </c>
      <c r="D962" s="310">
        <f aca="true" t="shared" si="26" ref="D962:I962">ROUND(SUM(D950:D961),2)</f>
        <v>0</v>
      </c>
      <c r="E962" s="310">
        <f t="shared" si="26"/>
        <v>0</v>
      </c>
      <c r="F962" s="310">
        <f t="shared" si="26"/>
        <v>0</v>
      </c>
      <c r="G962" s="310">
        <f t="shared" si="26"/>
        <v>199387</v>
      </c>
      <c r="H962" s="310">
        <f t="shared" si="26"/>
        <v>0</v>
      </c>
      <c r="I962" s="310">
        <f t="shared" si="26"/>
        <v>13532.9</v>
      </c>
      <c r="J962" s="310">
        <f>ROUND(SUM(J950:J961),2)</f>
        <v>0</v>
      </c>
      <c r="K962" s="310">
        <f>ROUND(SUM(K950:K961),2)</f>
        <v>0</v>
      </c>
      <c r="L962" s="310">
        <f>ROUND(SUM(L950:L961),2)</f>
        <v>0</v>
      </c>
      <c r="M962" s="310">
        <f>ROUND(SUM(M950:M961),2)</f>
        <v>0</v>
      </c>
      <c r="N962" s="313">
        <f t="shared" si="25"/>
        <v>212919.9</v>
      </c>
    </row>
    <row r="963" spans="2:14" ht="15.75" customHeight="1">
      <c r="B963" s="165" t="s">
        <v>10</v>
      </c>
      <c r="C963" s="166"/>
      <c r="D963" s="369"/>
      <c r="E963" s="369"/>
      <c r="F963" s="369"/>
      <c r="G963" s="369"/>
      <c r="H963" s="369"/>
      <c r="I963" s="369"/>
      <c r="J963" s="369"/>
      <c r="K963" s="369"/>
      <c r="L963" s="369"/>
      <c r="M963" s="369"/>
      <c r="N963" s="345"/>
    </row>
    <row r="964" spans="2:14" ht="15.75" customHeight="1">
      <c r="B964" s="27" t="s">
        <v>83</v>
      </c>
      <c r="C964" s="107">
        <v>3413</v>
      </c>
      <c r="D964" s="340"/>
      <c r="E964" s="340"/>
      <c r="F964" s="340"/>
      <c r="G964" s="340"/>
      <c r="H964" s="340"/>
      <c r="I964" s="340"/>
      <c r="J964" s="340">
        <v>555469.3</v>
      </c>
      <c r="K964" s="340"/>
      <c r="L964" s="340"/>
      <c r="M964" s="340"/>
      <c r="N964" s="365">
        <f aca="true" t="shared" si="27" ref="N964:N974">ROUND(SUM(D964:M964),2)</f>
        <v>555469.3</v>
      </c>
    </row>
    <row r="965" spans="2:14" ht="15.75" customHeight="1">
      <c r="B965" s="27" t="s">
        <v>58</v>
      </c>
      <c r="C965" s="107">
        <v>3418</v>
      </c>
      <c r="D965" s="340"/>
      <c r="E965" s="340"/>
      <c r="F965" s="340"/>
      <c r="G965" s="340"/>
      <c r="H965" s="340"/>
      <c r="I965" s="340"/>
      <c r="J965" s="340"/>
      <c r="K965" s="340"/>
      <c r="L965" s="340"/>
      <c r="M965" s="340"/>
      <c r="N965" s="365">
        <f t="shared" si="27"/>
        <v>0</v>
      </c>
    </row>
    <row r="966" spans="2:14" ht="15.75" customHeight="1">
      <c r="B966" s="28" t="s">
        <v>59</v>
      </c>
      <c r="C966" s="167">
        <v>3421</v>
      </c>
      <c r="D966" s="213"/>
      <c r="E966" s="213"/>
      <c r="F966" s="213"/>
      <c r="G966" s="213"/>
      <c r="H966" s="213"/>
      <c r="I966" s="213"/>
      <c r="J966" s="213"/>
      <c r="K966" s="213"/>
      <c r="L966" s="213"/>
      <c r="M966" s="213"/>
      <c r="N966" s="365">
        <f t="shared" si="27"/>
        <v>0</v>
      </c>
    </row>
    <row r="967" spans="2:14" ht="15.75" customHeight="1">
      <c r="B967" s="27" t="s">
        <v>61</v>
      </c>
      <c r="C967" s="107">
        <v>3431</v>
      </c>
      <c r="D967" s="340"/>
      <c r="E967" s="340"/>
      <c r="F967" s="340"/>
      <c r="G967" s="340">
        <v>114.68</v>
      </c>
      <c r="H967" s="340">
        <v>1197.07</v>
      </c>
      <c r="I967" s="340">
        <v>39.93</v>
      </c>
      <c r="J967" s="340">
        <v>1209.84</v>
      </c>
      <c r="K967" s="340"/>
      <c r="L967" s="340"/>
      <c r="M967" s="340"/>
      <c r="N967" s="365">
        <f t="shared" si="27"/>
        <v>2561.52</v>
      </c>
    </row>
    <row r="968" spans="2:14" ht="15.75" customHeight="1">
      <c r="B968" s="27" t="s">
        <v>156</v>
      </c>
      <c r="C968" s="107">
        <v>3432</v>
      </c>
      <c r="D968" s="340"/>
      <c r="E968" s="340"/>
      <c r="F968" s="340"/>
      <c r="G968" s="340"/>
      <c r="H968" s="340"/>
      <c r="I968" s="340"/>
      <c r="J968" s="340"/>
      <c r="K968" s="340"/>
      <c r="L968" s="340"/>
      <c r="M968" s="340"/>
      <c r="N968" s="365">
        <f t="shared" si="27"/>
        <v>0</v>
      </c>
    </row>
    <row r="969" spans="2:14" ht="15.75" customHeight="1">
      <c r="B969" s="27" t="s">
        <v>230</v>
      </c>
      <c r="C969" s="107">
        <v>3433</v>
      </c>
      <c r="D969" s="340"/>
      <c r="E969" s="340"/>
      <c r="F969" s="340"/>
      <c r="G969" s="340"/>
      <c r="H969" s="340"/>
      <c r="I969" s="340"/>
      <c r="J969" s="340"/>
      <c r="K969" s="340"/>
      <c r="L969" s="340"/>
      <c r="M969" s="340"/>
      <c r="N969" s="365">
        <f t="shared" si="27"/>
        <v>0</v>
      </c>
    </row>
    <row r="970" spans="2:14" ht="15.75" customHeight="1">
      <c r="B970" s="27" t="s">
        <v>62</v>
      </c>
      <c r="C970" s="107">
        <v>3440</v>
      </c>
      <c r="D970" s="340"/>
      <c r="E970" s="340"/>
      <c r="F970" s="340"/>
      <c r="G970" s="340"/>
      <c r="H970" s="340"/>
      <c r="I970" s="340"/>
      <c r="J970" s="340"/>
      <c r="K970" s="340"/>
      <c r="L970" s="340"/>
      <c r="M970" s="340"/>
      <c r="N970" s="365">
        <f t="shared" si="27"/>
        <v>0</v>
      </c>
    </row>
    <row r="971" spans="2:14" ht="15.75" customHeight="1">
      <c r="B971" s="27" t="s">
        <v>275</v>
      </c>
      <c r="C971" s="107">
        <v>3495</v>
      </c>
      <c r="D971" s="340"/>
      <c r="E971" s="340"/>
      <c r="F971" s="340"/>
      <c r="G971" s="340"/>
      <c r="H971" s="340"/>
      <c r="I971" s="340"/>
      <c r="J971" s="340"/>
      <c r="K971" s="340"/>
      <c r="L971" s="340"/>
      <c r="M971" s="340"/>
      <c r="N971" s="365">
        <f t="shared" si="27"/>
        <v>0</v>
      </c>
    </row>
    <row r="972" spans="2:14" ht="15.75" customHeight="1">
      <c r="B972" s="27" t="s">
        <v>63</v>
      </c>
      <c r="C972" s="107">
        <v>3496</v>
      </c>
      <c r="D972" s="316"/>
      <c r="E972" s="316"/>
      <c r="F972" s="316"/>
      <c r="G972" s="316"/>
      <c r="H972" s="316"/>
      <c r="I972" s="316"/>
      <c r="J972" s="316"/>
      <c r="K972" s="316"/>
      <c r="L972" s="316"/>
      <c r="M972" s="316"/>
      <c r="N972" s="365">
        <f t="shared" si="27"/>
        <v>0</v>
      </c>
    </row>
    <row r="973" spans="2:14" ht="15.75" customHeight="1" thickBot="1">
      <c r="B973" s="27" t="s">
        <v>426</v>
      </c>
      <c r="C973" s="109">
        <v>3400</v>
      </c>
      <c r="D973" s="310">
        <f aca="true" t="shared" si="28" ref="D973:I973">ROUND(SUM(D964:D972),2)</f>
        <v>0</v>
      </c>
      <c r="E973" s="310">
        <f t="shared" si="28"/>
        <v>0</v>
      </c>
      <c r="F973" s="310">
        <f t="shared" si="28"/>
        <v>0</v>
      </c>
      <c r="G973" s="310">
        <f t="shared" si="28"/>
        <v>114.68</v>
      </c>
      <c r="H973" s="310">
        <f t="shared" si="28"/>
        <v>1197.07</v>
      </c>
      <c r="I973" s="310">
        <f t="shared" si="28"/>
        <v>39.93</v>
      </c>
      <c r="J973" s="310">
        <f>ROUND(SUM(J964:J972),2)</f>
        <v>556679.14</v>
      </c>
      <c r="K973" s="310">
        <f>ROUND(SUM(K964:K972),2)</f>
        <v>0</v>
      </c>
      <c r="L973" s="310">
        <f>ROUND(SUM(L964:L972),2)</f>
        <v>0</v>
      </c>
      <c r="M973" s="310">
        <f>ROUND(SUM(M964:M972),2)</f>
        <v>0</v>
      </c>
      <c r="N973" s="313">
        <f t="shared" si="27"/>
        <v>558030.82</v>
      </c>
    </row>
    <row r="974" spans="2:14" ht="15.75" customHeight="1" thickBot="1">
      <c r="B974" s="16" t="s">
        <v>350</v>
      </c>
      <c r="C974" s="109">
        <v>3000</v>
      </c>
      <c r="D974" s="310">
        <f aca="true" t="shared" si="29" ref="D974:I974">ROUND(SUM(D947:D948)+D962+D973,2)</f>
        <v>0</v>
      </c>
      <c r="E974" s="310">
        <f t="shared" si="29"/>
        <v>0</v>
      </c>
      <c r="F974" s="310">
        <f t="shared" si="29"/>
        <v>0</v>
      </c>
      <c r="G974" s="310">
        <f t="shared" si="29"/>
        <v>199501.68</v>
      </c>
      <c r="H974" s="310">
        <f t="shared" si="29"/>
        <v>1197.07</v>
      </c>
      <c r="I974" s="310">
        <f t="shared" si="29"/>
        <v>13572.83</v>
      </c>
      <c r="J974" s="310">
        <f>ROUND(SUM(J947:J948)+J962+J973,2)</f>
        <v>556679.14</v>
      </c>
      <c r="K974" s="310">
        <f>ROUND(SUM(K947:K948)+K962+K973,2)</f>
        <v>0</v>
      </c>
      <c r="L974" s="310">
        <f>ROUND(SUM(L947:L948)+L962+L973,2)</f>
        <v>0</v>
      </c>
      <c r="M974" s="310">
        <f>ROUND(SUM(M947:M948)+M962+M973,2)</f>
        <v>0</v>
      </c>
      <c r="N974" s="313">
        <f t="shared" si="27"/>
        <v>770950.72</v>
      </c>
    </row>
    <row r="975" spans="2:14" ht="15.75" customHeight="1">
      <c r="B975" s="26" t="s">
        <v>84</v>
      </c>
      <c r="C975" s="108"/>
      <c r="D975" s="369"/>
      <c r="E975" s="369"/>
      <c r="F975" s="369"/>
      <c r="G975" s="369"/>
      <c r="H975" s="369"/>
      <c r="I975" s="323"/>
      <c r="J975" s="323"/>
      <c r="K975" s="323"/>
      <c r="L975" s="323"/>
      <c r="M975" s="323"/>
      <c r="N975" s="345"/>
    </row>
    <row r="976" spans="2:14" ht="15.75" customHeight="1">
      <c r="B976" s="27" t="s">
        <v>85</v>
      </c>
      <c r="C976" s="107">
        <v>610</v>
      </c>
      <c r="D976" s="340"/>
      <c r="E976" s="340"/>
      <c r="F976" s="340"/>
      <c r="G976" s="340"/>
      <c r="H976" s="340"/>
      <c r="I976" s="213"/>
      <c r="J976" s="213"/>
      <c r="K976" s="213"/>
      <c r="L976" s="213"/>
      <c r="M976" s="213"/>
      <c r="N976" s="365">
        <f aca="true" t="shared" si="30" ref="N976:N984">ROUND(SUM(D976:M976),2)</f>
        <v>0</v>
      </c>
    </row>
    <row r="977" spans="2:14" ht="15.75" customHeight="1">
      <c r="B977" s="27" t="s">
        <v>263</v>
      </c>
      <c r="C977" s="107">
        <v>620</v>
      </c>
      <c r="D977" s="340"/>
      <c r="E977" s="340"/>
      <c r="F977" s="340"/>
      <c r="G977" s="340"/>
      <c r="H977" s="340"/>
      <c r="I977" s="213"/>
      <c r="J977" s="213"/>
      <c r="K977" s="213"/>
      <c r="L977" s="213"/>
      <c r="M977" s="213"/>
      <c r="N977" s="365">
        <f t="shared" si="30"/>
        <v>0</v>
      </c>
    </row>
    <row r="978" spans="2:14" ht="15.75" customHeight="1">
      <c r="B978" s="27" t="s">
        <v>86</v>
      </c>
      <c r="C978" s="107">
        <v>630</v>
      </c>
      <c r="D978" s="340"/>
      <c r="E978" s="340"/>
      <c r="F978" s="340"/>
      <c r="G978" s="340">
        <v>96499.74</v>
      </c>
      <c r="H978" s="340">
        <v>26911.01</v>
      </c>
      <c r="I978" s="213"/>
      <c r="J978" s="213"/>
      <c r="K978" s="213"/>
      <c r="L978" s="213"/>
      <c r="M978" s="213"/>
      <c r="N978" s="365">
        <f t="shared" si="30"/>
        <v>123410.75</v>
      </c>
    </row>
    <row r="979" spans="2:14" ht="15.75" customHeight="1">
      <c r="B979" s="27" t="s">
        <v>87</v>
      </c>
      <c r="C979" s="107">
        <v>640</v>
      </c>
      <c r="D979" s="340"/>
      <c r="E979" s="340"/>
      <c r="F979" s="340"/>
      <c r="G979" s="340"/>
      <c r="H979" s="340">
        <v>2409.14</v>
      </c>
      <c r="I979" s="213"/>
      <c r="J979" s="213">
        <v>327967.68</v>
      </c>
      <c r="K979" s="213"/>
      <c r="L979" s="213"/>
      <c r="M979" s="213"/>
      <c r="N979" s="365">
        <f t="shared" si="30"/>
        <v>330376.82</v>
      </c>
    </row>
    <row r="980" spans="2:14" ht="15.75" customHeight="1">
      <c r="B980" s="27" t="s">
        <v>88</v>
      </c>
      <c r="C980" s="107">
        <v>650</v>
      </c>
      <c r="D980" s="340"/>
      <c r="E980" s="340"/>
      <c r="F980" s="340"/>
      <c r="G980" s="340"/>
      <c r="H980" s="340"/>
      <c r="I980" s="213"/>
      <c r="J980" s="213"/>
      <c r="K980" s="213"/>
      <c r="L980" s="213"/>
      <c r="M980" s="213"/>
      <c r="N980" s="365">
        <f t="shared" si="30"/>
        <v>0</v>
      </c>
    </row>
    <row r="981" spans="2:14" ht="15.75" customHeight="1">
      <c r="B981" s="27" t="s">
        <v>89</v>
      </c>
      <c r="C981" s="107">
        <v>660</v>
      </c>
      <c r="D981" s="340"/>
      <c r="E981" s="340"/>
      <c r="F981" s="340"/>
      <c r="G981" s="340"/>
      <c r="H981" s="340"/>
      <c r="I981" s="213"/>
      <c r="J981" s="213"/>
      <c r="K981" s="213"/>
      <c r="L981" s="213"/>
      <c r="M981" s="213"/>
      <c r="N981" s="365">
        <f t="shared" si="30"/>
        <v>0</v>
      </c>
    </row>
    <row r="982" spans="2:14" ht="15.75" customHeight="1">
      <c r="B982" s="27" t="s">
        <v>90</v>
      </c>
      <c r="C982" s="107">
        <v>670</v>
      </c>
      <c r="D982" s="340"/>
      <c r="E982" s="340"/>
      <c r="F982" s="340"/>
      <c r="G982" s="340"/>
      <c r="H982" s="340"/>
      <c r="I982" s="213"/>
      <c r="J982" s="213"/>
      <c r="K982" s="213"/>
      <c r="L982" s="213"/>
      <c r="M982" s="213"/>
      <c r="N982" s="365">
        <f t="shared" si="30"/>
        <v>0</v>
      </c>
    </row>
    <row r="983" spans="2:14" ht="15.75" customHeight="1">
      <c r="B983" s="27" t="s">
        <v>91</v>
      </c>
      <c r="C983" s="107">
        <v>680</v>
      </c>
      <c r="D983" s="340"/>
      <c r="E983" s="340"/>
      <c r="F983" s="340"/>
      <c r="G983" s="340">
        <v>64600.28</v>
      </c>
      <c r="H983" s="340">
        <v>42455.84</v>
      </c>
      <c r="I983" s="213"/>
      <c r="J983" s="213">
        <v>189070.91</v>
      </c>
      <c r="K983" s="213"/>
      <c r="L983" s="213"/>
      <c r="M983" s="213"/>
      <c r="N983" s="365">
        <f t="shared" si="30"/>
        <v>296127.03</v>
      </c>
    </row>
    <row r="984" spans="2:14" ht="15.75" customHeight="1">
      <c r="B984" s="27" t="s">
        <v>92</v>
      </c>
      <c r="C984" s="107">
        <v>690</v>
      </c>
      <c r="D984" s="340"/>
      <c r="E984" s="340"/>
      <c r="F984" s="340"/>
      <c r="G984" s="340"/>
      <c r="H984" s="340"/>
      <c r="I984" s="213"/>
      <c r="J984" s="213"/>
      <c r="K984" s="213"/>
      <c r="L984" s="213"/>
      <c r="M984" s="213"/>
      <c r="N984" s="365">
        <f t="shared" si="30"/>
        <v>0</v>
      </c>
    </row>
    <row r="985" spans="2:14" ht="15.75" customHeight="1">
      <c r="B985" s="137" t="s">
        <v>93</v>
      </c>
      <c r="C985" s="108"/>
      <c r="D985" s="369"/>
      <c r="E985" s="369"/>
      <c r="F985" s="369"/>
      <c r="G985" s="369"/>
      <c r="H985" s="369"/>
      <c r="I985" s="323"/>
      <c r="J985" s="323"/>
      <c r="K985" s="323"/>
      <c r="L985" s="323"/>
      <c r="M985" s="323"/>
      <c r="N985" s="345"/>
    </row>
    <row r="986" spans="2:14" ht="15.75" customHeight="1">
      <c r="B986" s="27" t="s">
        <v>66</v>
      </c>
      <c r="C986" s="107">
        <v>710</v>
      </c>
      <c r="D986" s="340"/>
      <c r="E986" s="340"/>
      <c r="F986" s="340"/>
      <c r="G986" s="340"/>
      <c r="H986" s="340"/>
      <c r="I986" s="340"/>
      <c r="J986" s="213"/>
      <c r="K986" s="213"/>
      <c r="L986" s="213"/>
      <c r="M986" s="213"/>
      <c r="N986" s="365">
        <f aca="true" t="shared" si="31" ref="N986:N991">ROUND(SUM(D986:M986),2)</f>
        <v>0</v>
      </c>
    </row>
    <row r="987" spans="2:14" ht="15.75" customHeight="1">
      <c r="B987" s="27" t="s">
        <v>67</v>
      </c>
      <c r="C987" s="107">
        <v>720</v>
      </c>
      <c r="D987" s="340"/>
      <c r="E987" s="340"/>
      <c r="F987" s="340"/>
      <c r="G987" s="340"/>
      <c r="H987" s="340"/>
      <c r="I987" s="340"/>
      <c r="J987" s="213"/>
      <c r="K987" s="213"/>
      <c r="L987" s="213"/>
      <c r="M987" s="213"/>
      <c r="N987" s="365">
        <f t="shared" si="31"/>
        <v>0</v>
      </c>
    </row>
    <row r="988" spans="2:14" ht="15.75" customHeight="1">
      <c r="B988" s="27" t="s">
        <v>68</v>
      </c>
      <c r="C988" s="107">
        <v>730</v>
      </c>
      <c r="D988" s="340"/>
      <c r="E988" s="340"/>
      <c r="F988" s="340"/>
      <c r="G988" s="340"/>
      <c r="H988" s="340"/>
      <c r="I988" s="340"/>
      <c r="J988" s="213"/>
      <c r="K988" s="213"/>
      <c r="L988" s="213"/>
      <c r="M988" s="213"/>
      <c r="N988" s="365">
        <f t="shared" si="31"/>
        <v>0</v>
      </c>
    </row>
    <row r="989" spans="2:14" ht="15.75" customHeight="1">
      <c r="B989" s="11" t="s">
        <v>69</v>
      </c>
      <c r="C989" s="6">
        <v>790</v>
      </c>
      <c r="D989" s="340"/>
      <c r="E989" s="340"/>
      <c r="F989" s="340"/>
      <c r="G989" s="340"/>
      <c r="H989" s="340"/>
      <c r="I989" s="340"/>
      <c r="J989" s="213"/>
      <c r="K989" s="213"/>
      <c r="L989" s="213"/>
      <c r="M989" s="213"/>
      <c r="N989" s="365">
        <f t="shared" si="31"/>
        <v>0</v>
      </c>
    </row>
    <row r="990" spans="2:14" ht="15.75" customHeight="1" thickBot="1">
      <c r="B990" s="16" t="s">
        <v>372</v>
      </c>
      <c r="C990" s="109"/>
      <c r="D990" s="310">
        <f aca="true" t="shared" si="32" ref="D990:I990">ROUND(SUM(D976:D989),2)</f>
        <v>0</v>
      </c>
      <c r="E990" s="310">
        <f t="shared" si="32"/>
        <v>0</v>
      </c>
      <c r="F990" s="310">
        <f t="shared" si="32"/>
        <v>0</v>
      </c>
      <c r="G990" s="310">
        <f t="shared" si="32"/>
        <v>161100.02</v>
      </c>
      <c r="H990" s="310">
        <f t="shared" si="32"/>
        <v>71775.99</v>
      </c>
      <c r="I990" s="310">
        <f t="shared" si="32"/>
        <v>0</v>
      </c>
      <c r="J990" s="310">
        <f>ROUND(SUM(J976:J989),2)</f>
        <v>517038.59</v>
      </c>
      <c r="K990" s="310">
        <f>ROUND(SUM(K976:K989),2)</f>
        <v>0</v>
      </c>
      <c r="L990" s="310">
        <f>ROUND(SUM(L976:L989),2)</f>
        <v>0</v>
      </c>
      <c r="M990" s="310">
        <f>ROUND(SUM(M976:M989),2)</f>
        <v>0</v>
      </c>
      <c r="N990" s="313">
        <f t="shared" si="31"/>
        <v>749914.6</v>
      </c>
    </row>
    <row r="991" spans="2:14" ht="15.75" customHeight="1" thickBot="1">
      <c r="B991" s="16" t="s">
        <v>30</v>
      </c>
      <c r="C991" s="109"/>
      <c r="D991" s="350">
        <f aca="true" t="shared" si="33" ref="D991:I991">ROUND(D974-D990,2)</f>
        <v>0</v>
      </c>
      <c r="E991" s="370">
        <f t="shared" si="33"/>
        <v>0</v>
      </c>
      <c r="F991" s="370">
        <f t="shared" si="33"/>
        <v>0</v>
      </c>
      <c r="G991" s="370">
        <f t="shared" si="33"/>
        <v>38401.66</v>
      </c>
      <c r="H991" s="370">
        <f t="shared" si="33"/>
        <v>-70578.92</v>
      </c>
      <c r="I991" s="350">
        <f t="shared" si="33"/>
        <v>13572.83</v>
      </c>
      <c r="J991" s="370">
        <f>ROUND(J974-J990,2)</f>
        <v>39640.55</v>
      </c>
      <c r="K991" s="370">
        <f>ROUND(K974-K990,2)</f>
        <v>0</v>
      </c>
      <c r="L991" s="370">
        <f>ROUND(L974-L990,2)</f>
        <v>0</v>
      </c>
      <c r="M991" s="370">
        <f>ROUND(M974-M990,2)</f>
        <v>0</v>
      </c>
      <c r="N991" s="364">
        <f t="shared" si="31"/>
        <v>21036.12</v>
      </c>
    </row>
    <row r="992" spans="2:13" ht="13.5" thickTop="1">
      <c r="B992" s="33"/>
      <c r="C992" s="168"/>
      <c r="D992" s="77"/>
      <c r="E992" s="77"/>
      <c r="F992" s="77"/>
      <c r="G992" s="77"/>
      <c r="H992" s="77"/>
      <c r="J992" s="38"/>
      <c r="K992" s="38"/>
      <c r="L992" s="38"/>
      <c r="M992" s="38"/>
    </row>
    <row r="993" spans="2:13" ht="12.75">
      <c r="B993" s="35" t="s">
        <v>11</v>
      </c>
      <c r="C993" s="168"/>
      <c r="D993" s="77"/>
      <c r="E993" s="77"/>
      <c r="F993" s="77"/>
      <c r="G993" s="77"/>
      <c r="H993" s="77"/>
      <c r="J993" s="77"/>
      <c r="K993" s="77"/>
      <c r="L993" s="77"/>
      <c r="M993" s="77"/>
    </row>
    <row r="994" spans="3:7" ht="12.75">
      <c r="C994" s="39"/>
      <c r="D994" s="39"/>
      <c r="E994" s="35"/>
      <c r="F994" s="35"/>
      <c r="G994" s="35"/>
    </row>
    <row r="995" spans="3:7" ht="12.75">
      <c r="C995" s="39"/>
      <c r="D995" s="39"/>
      <c r="E995" s="35"/>
      <c r="F995" s="35"/>
      <c r="G995" s="35"/>
    </row>
    <row r="996" spans="1:8" ht="12.75">
      <c r="A996" s="2" t="s">
        <v>175</v>
      </c>
      <c r="B996" s="23" t="str">
        <f>$B$1</f>
        <v>DISTRICT SCHOOL BOARD OF GULF COUNTY </v>
      </c>
      <c r="C996" s="39"/>
      <c r="D996" s="39"/>
      <c r="E996" s="4"/>
      <c r="F996" s="1"/>
      <c r="G996" s="1"/>
      <c r="H996" s="1"/>
    </row>
    <row r="997" spans="2:14" ht="12.75">
      <c r="B997" s="23" t="s">
        <v>522</v>
      </c>
      <c r="C997" s="39"/>
      <c r="D997" s="39"/>
      <c r="E997" s="1"/>
      <c r="F997" s="35"/>
      <c r="G997" s="1"/>
      <c r="I997" s="1"/>
      <c r="L997" s="1"/>
      <c r="M997" s="35"/>
      <c r="N997" s="1" t="s">
        <v>243</v>
      </c>
    </row>
    <row r="998" spans="2:14" ht="12.75">
      <c r="B998" s="35" t="str">
        <f>+B4</f>
        <v>For the Fiscal Year Ended June 30, 2011</v>
      </c>
      <c r="C998" s="39"/>
      <c r="D998" s="39"/>
      <c r="G998" s="1"/>
      <c r="I998" s="1"/>
      <c r="N998" s="1" t="s">
        <v>121</v>
      </c>
    </row>
    <row r="999" spans="2:14" ht="38.25">
      <c r="B999" s="73"/>
      <c r="C999" s="159" t="s">
        <v>4</v>
      </c>
      <c r="D999" s="159" t="s">
        <v>499</v>
      </c>
      <c r="E999" s="159" t="s">
        <v>500</v>
      </c>
      <c r="F999" s="158" t="s">
        <v>501</v>
      </c>
      <c r="G999" s="159" t="s">
        <v>261</v>
      </c>
      <c r="H999" s="159" t="s">
        <v>502</v>
      </c>
      <c r="I999" s="159" t="s">
        <v>254</v>
      </c>
      <c r="J999" s="158" t="s">
        <v>483</v>
      </c>
      <c r="K999" s="159" t="s">
        <v>255</v>
      </c>
      <c r="L999" s="158" t="s">
        <v>513</v>
      </c>
      <c r="M999" s="159" t="s">
        <v>512</v>
      </c>
      <c r="N999" s="74"/>
    </row>
    <row r="1000" spans="2:14" ht="12.75">
      <c r="B1000" s="78"/>
      <c r="C1000" s="136" t="s">
        <v>6</v>
      </c>
      <c r="D1000" s="161">
        <v>310</v>
      </c>
      <c r="E1000" s="161">
        <v>320</v>
      </c>
      <c r="F1000" s="161">
        <v>330</v>
      </c>
      <c r="G1000" s="161">
        <v>340</v>
      </c>
      <c r="H1000" s="161">
        <v>350</v>
      </c>
      <c r="I1000" s="161">
        <v>360</v>
      </c>
      <c r="J1000" s="161">
        <v>370</v>
      </c>
      <c r="K1000" s="161">
        <v>380</v>
      </c>
      <c r="L1000" s="161">
        <v>390</v>
      </c>
      <c r="M1000" s="161">
        <v>399</v>
      </c>
      <c r="N1000" s="136" t="s">
        <v>95</v>
      </c>
    </row>
    <row r="1001" spans="2:14" ht="15.75" customHeight="1">
      <c r="B1001" s="26" t="s">
        <v>34</v>
      </c>
      <c r="C1001" s="108"/>
      <c r="D1001" s="329"/>
      <c r="E1001" s="329"/>
      <c r="F1001" s="329"/>
      <c r="G1001" s="329"/>
      <c r="H1001" s="329"/>
      <c r="I1001" s="329"/>
      <c r="J1001" s="329"/>
      <c r="K1001" s="329"/>
      <c r="L1001" s="329"/>
      <c r="M1001" s="329"/>
      <c r="N1001" s="329"/>
    </row>
    <row r="1002" spans="2:14" ht="15.75" customHeight="1">
      <c r="B1002" s="106" t="s">
        <v>70</v>
      </c>
      <c r="C1002" s="107">
        <v>3710</v>
      </c>
      <c r="D1002" s="340"/>
      <c r="E1002" s="340"/>
      <c r="F1002" s="340"/>
      <c r="G1002" s="340"/>
      <c r="H1002" s="340"/>
      <c r="I1002" s="340"/>
      <c r="J1002" s="340"/>
      <c r="K1002" s="340"/>
      <c r="L1002" s="142"/>
      <c r="M1002" s="142"/>
      <c r="N1002" s="358">
        <f aca="true" t="shared" si="34" ref="N1002:N1016">ROUND(SUM(D1002:M1002),2)</f>
        <v>0</v>
      </c>
    </row>
    <row r="1003" spans="2:14" ht="15.75" customHeight="1">
      <c r="B1003" s="106" t="s">
        <v>149</v>
      </c>
      <c r="C1003" s="107">
        <v>3791</v>
      </c>
      <c r="D1003" s="340"/>
      <c r="E1003" s="340"/>
      <c r="F1003" s="340"/>
      <c r="G1003" s="340"/>
      <c r="H1003" s="340"/>
      <c r="I1003" s="340"/>
      <c r="J1003" s="340"/>
      <c r="K1003" s="340"/>
      <c r="L1003" s="142"/>
      <c r="M1003" s="142"/>
      <c r="N1003" s="358">
        <f t="shared" si="34"/>
        <v>0</v>
      </c>
    </row>
    <row r="1004" spans="2:14" ht="15.75" customHeight="1">
      <c r="B1004" s="106" t="s">
        <v>97</v>
      </c>
      <c r="C1004" s="107">
        <v>3715</v>
      </c>
      <c r="D1004" s="340"/>
      <c r="E1004" s="340"/>
      <c r="F1004" s="340"/>
      <c r="G1004" s="340"/>
      <c r="H1004" s="340"/>
      <c r="I1004" s="340"/>
      <c r="J1004" s="340"/>
      <c r="K1004" s="340"/>
      <c r="L1004" s="142"/>
      <c r="M1004" s="142"/>
      <c r="N1004" s="358">
        <f t="shared" si="34"/>
        <v>0</v>
      </c>
    </row>
    <row r="1005" spans="2:14" ht="15.75" customHeight="1">
      <c r="B1005" s="106" t="s">
        <v>157</v>
      </c>
      <c r="C1005" s="107">
        <v>3792</v>
      </c>
      <c r="D1005" s="340"/>
      <c r="E1005" s="340"/>
      <c r="F1005" s="340"/>
      <c r="G1005" s="340"/>
      <c r="H1005" s="340"/>
      <c r="I1005" s="340"/>
      <c r="J1005" s="340"/>
      <c r="K1005" s="340"/>
      <c r="L1005" s="142"/>
      <c r="M1005" s="142"/>
      <c r="N1005" s="358">
        <f t="shared" si="34"/>
        <v>0</v>
      </c>
    </row>
    <row r="1006" spans="2:14" ht="15.75" customHeight="1">
      <c r="B1006" s="106" t="s">
        <v>256</v>
      </c>
      <c r="C1006" s="107">
        <v>3720</v>
      </c>
      <c r="D1006" s="340"/>
      <c r="E1006" s="340"/>
      <c r="F1006" s="340"/>
      <c r="G1006" s="340"/>
      <c r="H1006" s="340"/>
      <c r="I1006" s="340"/>
      <c r="J1006" s="340"/>
      <c r="K1006" s="340"/>
      <c r="L1006" s="142"/>
      <c r="M1006" s="142"/>
      <c r="N1006" s="358">
        <f t="shared" si="34"/>
        <v>0</v>
      </c>
    </row>
    <row r="1007" spans="2:14" ht="15.75" customHeight="1">
      <c r="B1007" s="106" t="s">
        <v>260</v>
      </c>
      <c r="C1007" s="107">
        <v>3730</v>
      </c>
      <c r="D1007" s="340"/>
      <c r="E1007" s="340"/>
      <c r="F1007" s="340"/>
      <c r="G1007" s="340"/>
      <c r="H1007" s="340"/>
      <c r="I1007" s="340"/>
      <c r="J1007" s="340"/>
      <c r="K1007" s="340"/>
      <c r="L1007" s="142"/>
      <c r="M1007" s="142"/>
      <c r="N1007" s="358">
        <f t="shared" si="34"/>
        <v>0</v>
      </c>
    </row>
    <row r="1008" spans="2:14" ht="15.75" customHeight="1">
      <c r="B1008" s="106" t="s">
        <v>35</v>
      </c>
      <c r="C1008" s="107">
        <v>3740</v>
      </c>
      <c r="D1008" s="340"/>
      <c r="E1008" s="340"/>
      <c r="F1008" s="340"/>
      <c r="G1008" s="340"/>
      <c r="H1008" s="340"/>
      <c r="I1008" s="340"/>
      <c r="J1008" s="340"/>
      <c r="K1008" s="340"/>
      <c r="L1008" s="142"/>
      <c r="M1008" s="142"/>
      <c r="N1008" s="358">
        <f t="shared" si="34"/>
        <v>0</v>
      </c>
    </row>
    <row r="1009" spans="2:14" ht="15.75" customHeight="1">
      <c r="B1009" s="106" t="s">
        <v>72</v>
      </c>
      <c r="C1009" s="107">
        <v>3750</v>
      </c>
      <c r="D1009" s="340"/>
      <c r="E1009" s="340"/>
      <c r="F1009" s="340"/>
      <c r="G1009" s="340"/>
      <c r="H1009" s="340"/>
      <c r="I1009" s="340"/>
      <c r="J1009" s="340"/>
      <c r="K1009" s="340"/>
      <c r="L1009" s="142"/>
      <c r="M1009" s="142"/>
      <c r="N1009" s="358">
        <f t="shared" si="34"/>
        <v>0</v>
      </c>
    </row>
    <row r="1010" spans="2:14" ht="15.75" customHeight="1">
      <c r="B1010" s="106" t="s">
        <v>151</v>
      </c>
      <c r="C1010" s="107">
        <v>3793</v>
      </c>
      <c r="D1010" s="340"/>
      <c r="E1010" s="340"/>
      <c r="F1010" s="340"/>
      <c r="G1010" s="340"/>
      <c r="H1010" s="340"/>
      <c r="I1010" s="340"/>
      <c r="J1010" s="340"/>
      <c r="K1010" s="340"/>
      <c r="L1010" s="142"/>
      <c r="M1010" s="142"/>
      <c r="N1010" s="358">
        <f t="shared" si="34"/>
        <v>0</v>
      </c>
    </row>
    <row r="1011" spans="2:14" ht="15.75" customHeight="1">
      <c r="B1011" s="106" t="s">
        <v>73</v>
      </c>
      <c r="C1011" s="107">
        <v>3760</v>
      </c>
      <c r="D1011" s="340"/>
      <c r="E1011" s="340"/>
      <c r="F1011" s="340"/>
      <c r="G1011" s="340"/>
      <c r="H1011" s="340"/>
      <c r="I1011" s="340"/>
      <c r="J1011" s="340"/>
      <c r="K1011" s="340"/>
      <c r="L1011" s="142"/>
      <c r="M1011" s="142"/>
      <c r="N1011" s="358">
        <f t="shared" si="34"/>
        <v>0</v>
      </c>
    </row>
    <row r="1012" spans="2:14" ht="15.75" customHeight="1">
      <c r="B1012" s="106" t="s">
        <v>98</v>
      </c>
      <c r="C1012" s="107">
        <v>3770</v>
      </c>
      <c r="D1012" s="340"/>
      <c r="E1012" s="340"/>
      <c r="F1012" s="340"/>
      <c r="G1012" s="340"/>
      <c r="H1012" s="340"/>
      <c r="I1012" s="340"/>
      <c r="J1012" s="340"/>
      <c r="K1012" s="340"/>
      <c r="L1012" s="142"/>
      <c r="M1012" s="142"/>
      <c r="N1012" s="358">
        <f t="shared" si="34"/>
        <v>0</v>
      </c>
    </row>
    <row r="1013" spans="2:14" ht="15.75" customHeight="1">
      <c r="B1013" s="27" t="s">
        <v>99</v>
      </c>
      <c r="C1013" s="107">
        <v>760</v>
      </c>
      <c r="D1013" s="340"/>
      <c r="E1013" s="340"/>
      <c r="F1013" s="340"/>
      <c r="G1013" s="340"/>
      <c r="H1013" s="340"/>
      <c r="I1013" s="340"/>
      <c r="J1013" s="340"/>
      <c r="K1013" s="340"/>
      <c r="L1013" s="142"/>
      <c r="M1013" s="142"/>
      <c r="N1013" s="358">
        <f t="shared" si="34"/>
        <v>0</v>
      </c>
    </row>
    <row r="1014" spans="2:14" ht="15.75" customHeight="1">
      <c r="B1014" s="29" t="s">
        <v>152</v>
      </c>
      <c r="C1014" s="90">
        <v>891</v>
      </c>
      <c r="D1014" s="316"/>
      <c r="E1014" s="316"/>
      <c r="F1014" s="316"/>
      <c r="G1014" s="316"/>
      <c r="H1014" s="316"/>
      <c r="I1014" s="316"/>
      <c r="J1014" s="316"/>
      <c r="K1014" s="316"/>
      <c r="L1014" s="235"/>
      <c r="M1014" s="235"/>
      <c r="N1014" s="358">
        <f t="shared" si="34"/>
        <v>0</v>
      </c>
    </row>
    <row r="1015" spans="2:14" ht="15.75" customHeight="1">
      <c r="B1015" s="29" t="s">
        <v>158</v>
      </c>
      <c r="C1015" s="90">
        <v>892</v>
      </c>
      <c r="D1015" s="316"/>
      <c r="E1015" s="316"/>
      <c r="F1015" s="316"/>
      <c r="G1015" s="316"/>
      <c r="H1015" s="316"/>
      <c r="I1015" s="316"/>
      <c r="J1015" s="316"/>
      <c r="K1015" s="316"/>
      <c r="L1015" s="235"/>
      <c r="M1015" s="235"/>
      <c r="N1015" s="358">
        <f t="shared" si="34"/>
        <v>0</v>
      </c>
    </row>
    <row r="1016" spans="2:14" ht="15.75" customHeight="1">
      <c r="B1016" s="29" t="s">
        <v>153</v>
      </c>
      <c r="C1016" s="90">
        <v>893</v>
      </c>
      <c r="D1016" s="316"/>
      <c r="E1016" s="316"/>
      <c r="F1016" s="316"/>
      <c r="G1016" s="316"/>
      <c r="H1016" s="316"/>
      <c r="I1016" s="316"/>
      <c r="J1016" s="316"/>
      <c r="K1016" s="316"/>
      <c r="L1016" s="235"/>
      <c r="M1016" s="235"/>
      <c r="N1016" s="358">
        <f t="shared" si="34"/>
        <v>0</v>
      </c>
    </row>
    <row r="1017" spans="2:14" ht="15.75" customHeight="1">
      <c r="B1017" s="14" t="s">
        <v>36</v>
      </c>
      <c r="C1017" s="108"/>
      <c r="D1017" s="366"/>
      <c r="E1017" s="344"/>
      <c r="F1017" s="344"/>
      <c r="G1017" s="344"/>
      <c r="H1017" s="344"/>
      <c r="I1017" s="366"/>
      <c r="J1017" s="366"/>
      <c r="K1017" s="366"/>
      <c r="L1017" s="344"/>
      <c r="M1017" s="344"/>
      <c r="N1017" s="323"/>
    </row>
    <row r="1018" spans="2:14" ht="15.75" customHeight="1">
      <c r="B1018" s="27" t="s">
        <v>406</v>
      </c>
      <c r="C1018" s="107">
        <v>3610</v>
      </c>
      <c r="D1018" s="340"/>
      <c r="E1018" s="340"/>
      <c r="F1018" s="340"/>
      <c r="G1018" s="340"/>
      <c r="H1018" s="340"/>
      <c r="I1018" s="340"/>
      <c r="J1018" s="340"/>
      <c r="K1018" s="340"/>
      <c r="L1018" s="142"/>
      <c r="M1018" s="142"/>
      <c r="N1018" s="358">
        <f aca="true" t="shared" si="35" ref="N1018:N1025">ROUND(SUM(D1018:M1018),2)</f>
        <v>0</v>
      </c>
    </row>
    <row r="1019" spans="2:14" ht="15.75" customHeight="1">
      <c r="B1019" s="27" t="s">
        <v>373</v>
      </c>
      <c r="C1019" s="107">
        <v>3620</v>
      </c>
      <c r="D1019" s="340"/>
      <c r="E1019" s="340"/>
      <c r="F1019" s="340"/>
      <c r="G1019" s="340"/>
      <c r="H1019" s="340"/>
      <c r="I1019" s="340"/>
      <c r="J1019" s="340"/>
      <c r="K1019" s="340"/>
      <c r="L1019" s="142"/>
      <c r="M1019" s="142"/>
      <c r="N1019" s="358">
        <f t="shared" si="35"/>
        <v>0</v>
      </c>
    </row>
    <row r="1020" spans="2:14" ht="15.75" customHeight="1">
      <c r="B1020" s="27" t="s">
        <v>375</v>
      </c>
      <c r="C1020" s="107">
        <v>3640</v>
      </c>
      <c r="D1020" s="340"/>
      <c r="E1020" s="340"/>
      <c r="F1020" s="340"/>
      <c r="G1020" s="340"/>
      <c r="H1020" s="340"/>
      <c r="I1020" s="340"/>
      <c r="J1020" s="340"/>
      <c r="K1020" s="340"/>
      <c r="L1020" s="142"/>
      <c r="M1020" s="142"/>
      <c r="N1020" s="358">
        <f t="shared" si="35"/>
        <v>0</v>
      </c>
    </row>
    <row r="1021" spans="2:14" ht="15.75" customHeight="1">
      <c r="B1021" s="27" t="s">
        <v>407</v>
      </c>
      <c r="C1021" s="107">
        <v>3650</v>
      </c>
      <c r="D1021" s="340"/>
      <c r="E1021" s="340"/>
      <c r="F1021" s="340"/>
      <c r="G1021" s="340"/>
      <c r="H1021" s="340"/>
      <c r="I1021" s="340"/>
      <c r="J1021" s="340"/>
      <c r="K1021" s="340"/>
      <c r="L1021" s="142"/>
      <c r="M1021" s="142"/>
      <c r="N1021" s="358">
        <f t="shared" si="35"/>
        <v>0</v>
      </c>
    </row>
    <row r="1022" spans="2:14" ht="15.75" customHeight="1">
      <c r="B1022" s="27" t="s">
        <v>376</v>
      </c>
      <c r="C1022" s="107">
        <v>3660</v>
      </c>
      <c r="D1022" s="340"/>
      <c r="E1022" s="340"/>
      <c r="F1022" s="340"/>
      <c r="G1022" s="340"/>
      <c r="H1022" s="340"/>
      <c r="I1022" s="340"/>
      <c r="J1022" s="340"/>
      <c r="K1022" s="340"/>
      <c r="L1022" s="142"/>
      <c r="M1022" s="142"/>
      <c r="N1022" s="358">
        <f t="shared" si="35"/>
        <v>0</v>
      </c>
    </row>
    <row r="1023" spans="2:14" ht="15.75" customHeight="1">
      <c r="B1023" s="27" t="s">
        <v>377</v>
      </c>
      <c r="C1023" s="107">
        <v>3670</v>
      </c>
      <c r="D1023" s="340"/>
      <c r="E1023" s="340"/>
      <c r="F1023" s="340"/>
      <c r="G1023" s="340"/>
      <c r="H1023" s="340"/>
      <c r="I1023" s="340"/>
      <c r="J1023" s="340"/>
      <c r="K1023" s="340"/>
      <c r="L1023" s="142"/>
      <c r="M1023" s="142"/>
      <c r="N1023" s="358">
        <f t="shared" si="35"/>
        <v>0</v>
      </c>
    </row>
    <row r="1024" spans="2:14" ht="15.75" customHeight="1">
      <c r="B1024" s="27" t="s">
        <v>378</v>
      </c>
      <c r="C1024" s="107">
        <v>3690</v>
      </c>
      <c r="D1024" s="340"/>
      <c r="E1024" s="340"/>
      <c r="F1024" s="340"/>
      <c r="G1024" s="340"/>
      <c r="H1024" s="340"/>
      <c r="I1024" s="340"/>
      <c r="J1024" s="340"/>
      <c r="K1024" s="340"/>
      <c r="L1024" s="142"/>
      <c r="M1024" s="142"/>
      <c r="N1024" s="358">
        <f t="shared" si="35"/>
        <v>0</v>
      </c>
    </row>
    <row r="1025" spans="2:14" ht="15.75" customHeight="1" thickBot="1">
      <c r="B1025" s="27" t="s">
        <v>379</v>
      </c>
      <c r="C1025" s="109">
        <v>3600</v>
      </c>
      <c r="D1025" s="313">
        <f aca="true" t="shared" si="36" ref="D1025:I1025">ROUND(SUM(D1018:D1024),2)</f>
        <v>0</v>
      </c>
      <c r="E1025" s="313">
        <f t="shared" si="36"/>
        <v>0</v>
      </c>
      <c r="F1025" s="313">
        <f t="shared" si="36"/>
        <v>0</v>
      </c>
      <c r="G1025" s="313">
        <f t="shared" si="36"/>
        <v>0</v>
      </c>
      <c r="H1025" s="313">
        <f t="shared" si="36"/>
        <v>0</v>
      </c>
      <c r="I1025" s="313">
        <f t="shared" si="36"/>
        <v>0</v>
      </c>
      <c r="J1025" s="313">
        <f>ROUND(SUM(J1018:J1024),2)</f>
        <v>0</v>
      </c>
      <c r="K1025" s="313">
        <f>ROUND(SUM(K1018:K1024),2)</f>
        <v>0</v>
      </c>
      <c r="L1025" s="313">
        <f>ROUND(SUM(L1018:L1024),2)</f>
        <v>0</v>
      </c>
      <c r="M1025" s="313">
        <f>ROUND(SUM(M1018:M1024),2)</f>
        <v>0</v>
      </c>
      <c r="N1025" s="347">
        <f t="shared" si="35"/>
        <v>0</v>
      </c>
    </row>
    <row r="1026" spans="2:14" ht="15.75" customHeight="1">
      <c r="B1026" s="14" t="s">
        <v>37</v>
      </c>
      <c r="C1026" s="108"/>
      <c r="D1026" s="323"/>
      <c r="E1026" s="323"/>
      <c r="F1026" s="323"/>
      <c r="G1026" s="323"/>
      <c r="H1026" s="323"/>
      <c r="I1026" s="323"/>
      <c r="J1026" s="323"/>
      <c r="K1026" s="323"/>
      <c r="L1026" s="323"/>
      <c r="M1026" s="323"/>
      <c r="N1026" s="323"/>
    </row>
    <row r="1027" spans="2:14" ht="15.75" customHeight="1">
      <c r="B1027" s="27" t="s">
        <v>408</v>
      </c>
      <c r="C1027" s="107">
        <v>910</v>
      </c>
      <c r="D1027" s="213"/>
      <c r="E1027" s="213"/>
      <c r="F1027" s="213"/>
      <c r="G1027" s="213">
        <v>-199387</v>
      </c>
      <c r="H1027" s="213"/>
      <c r="I1027" s="213"/>
      <c r="J1027" s="213">
        <v>-221702.12</v>
      </c>
      <c r="K1027" s="213"/>
      <c r="L1027" s="213"/>
      <c r="M1027" s="213"/>
      <c r="N1027" s="358">
        <f aca="true" t="shared" si="37" ref="N1027:N1038">ROUND(SUM(D1027:M1027),2)</f>
        <v>-421089.12</v>
      </c>
    </row>
    <row r="1028" spans="2:14" ht="15.75" customHeight="1">
      <c r="B1028" s="27" t="s">
        <v>380</v>
      </c>
      <c r="C1028" s="107">
        <v>920</v>
      </c>
      <c r="D1028" s="213"/>
      <c r="E1028" s="213"/>
      <c r="F1028" s="213"/>
      <c r="G1028" s="213"/>
      <c r="H1028" s="213"/>
      <c r="I1028" s="213"/>
      <c r="J1028" s="213"/>
      <c r="K1028" s="213"/>
      <c r="L1028" s="213"/>
      <c r="M1028" s="213"/>
      <c r="N1028" s="358">
        <f t="shared" si="37"/>
        <v>0</v>
      </c>
    </row>
    <row r="1029" spans="2:14" ht="15.75" customHeight="1">
      <c r="B1029" s="27" t="s">
        <v>382</v>
      </c>
      <c r="C1029" s="107">
        <v>940</v>
      </c>
      <c r="D1029" s="213"/>
      <c r="E1029" s="213"/>
      <c r="F1029" s="213"/>
      <c r="G1029" s="213"/>
      <c r="H1029" s="213"/>
      <c r="I1029" s="213"/>
      <c r="J1029" s="213"/>
      <c r="K1029" s="213"/>
      <c r="L1029" s="213"/>
      <c r="M1029" s="213"/>
      <c r="N1029" s="358">
        <f t="shared" si="37"/>
        <v>0</v>
      </c>
    </row>
    <row r="1030" spans="2:14" ht="15.75" customHeight="1">
      <c r="B1030" s="27" t="s">
        <v>407</v>
      </c>
      <c r="C1030" s="107">
        <v>950</v>
      </c>
      <c r="D1030" s="213"/>
      <c r="E1030" s="213"/>
      <c r="F1030" s="213"/>
      <c r="G1030" s="213"/>
      <c r="H1030" s="213"/>
      <c r="I1030" s="213"/>
      <c r="J1030" s="213"/>
      <c r="K1030" s="213"/>
      <c r="L1030" s="213"/>
      <c r="M1030" s="213"/>
      <c r="N1030" s="358">
        <f t="shared" si="37"/>
        <v>0</v>
      </c>
    </row>
    <row r="1031" spans="2:14" ht="15.75" customHeight="1">
      <c r="B1031" s="27" t="s">
        <v>383</v>
      </c>
      <c r="C1031" s="107">
        <v>960</v>
      </c>
      <c r="D1031" s="213"/>
      <c r="E1031" s="213"/>
      <c r="F1031" s="213"/>
      <c r="G1031" s="213"/>
      <c r="H1031" s="213"/>
      <c r="I1031" s="213"/>
      <c r="J1031" s="213"/>
      <c r="K1031" s="213"/>
      <c r="L1031" s="213"/>
      <c r="M1031" s="213"/>
      <c r="N1031" s="358">
        <f t="shared" si="37"/>
        <v>0</v>
      </c>
    </row>
    <row r="1032" spans="2:14" ht="15.75" customHeight="1">
      <c r="B1032" s="27" t="s">
        <v>384</v>
      </c>
      <c r="C1032" s="107">
        <v>970</v>
      </c>
      <c r="D1032" s="213"/>
      <c r="E1032" s="213"/>
      <c r="F1032" s="213"/>
      <c r="G1032" s="213"/>
      <c r="H1032" s="213"/>
      <c r="I1032" s="213"/>
      <c r="J1032" s="213"/>
      <c r="K1032" s="213"/>
      <c r="L1032" s="213"/>
      <c r="M1032" s="213"/>
      <c r="N1032" s="358">
        <f t="shared" si="37"/>
        <v>0</v>
      </c>
    </row>
    <row r="1033" spans="2:14" ht="15.75" customHeight="1">
      <c r="B1033" s="27" t="s">
        <v>385</v>
      </c>
      <c r="C1033" s="107">
        <v>990</v>
      </c>
      <c r="D1033" s="213"/>
      <c r="E1033" s="213"/>
      <c r="F1033" s="213"/>
      <c r="G1033" s="213"/>
      <c r="H1033" s="213"/>
      <c r="I1033" s="213"/>
      <c r="J1033" s="213"/>
      <c r="K1033" s="213"/>
      <c r="L1033" s="213"/>
      <c r="M1033" s="213"/>
      <c r="N1033" s="358">
        <f t="shared" si="37"/>
        <v>0</v>
      </c>
    </row>
    <row r="1034" spans="2:14" ht="15.75" customHeight="1" thickBot="1">
      <c r="B1034" s="27" t="s">
        <v>386</v>
      </c>
      <c r="C1034" s="109">
        <v>9700</v>
      </c>
      <c r="D1034" s="313">
        <f aca="true" t="shared" si="38" ref="D1034:I1034">ROUND(SUM(D1027:D1033),2)</f>
        <v>0</v>
      </c>
      <c r="E1034" s="310">
        <f t="shared" si="38"/>
        <v>0</v>
      </c>
      <c r="F1034" s="310">
        <f t="shared" si="38"/>
        <v>0</v>
      </c>
      <c r="G1034" s="310">
        <f t="shared" si="38"/>
        <v>-199387</v>
      </c>
      <c r="H1034" s="310">
        <f t="shared" si="38"/>
        <v>0</v>
      </c>
      <c r="I1034" s="310">
        <f t="shared" si="38"/>
        <v>0</v>
      </c>
      <c r="J1034" s="310">
        <f>ROUND(SUM(J1027:J1033),2)</f>
        <v>-221702.12</v>
      </c>
      <c r="K1034" s="310">
        <f>ROUND(SUM(K1027:K1033),2)</f>
        <v>0</v>
      </c>
      <c r="L1034" s="310">
        <f>ROUND(SUM(L1027:L1033),2)</f>
        <v>0</v>
      </c>
      <c r="M1034" s="310">
        <f>ROUND(SUM(M1027:M1033),2)</f>
        <v>0</v>
      </c>
      <c r="N1034" s="347">
        <f t="shared" si="37"/>
        <v>-421089.12</v>
      </c>
    </row>
    <row r="1035" spans="2:14" ht="15.75" customHeight="1" thickBot="1">
      <c r="B1035" s="16" t="s">
        <v>221</v>
      </c>
      <c r="C1035" s="109"/>
      <c r="D1035" s="310">
        <f aca="true" t="shared" si="39" ref="D1035:I1035">ROUND(SUM(D1002:D1016)+D1025+D1034,2)</f>
        <v>0</v>
      </c>
      <c r="E1035" s="310">
        <f t="shared" si="39"/>
        <v>0</v>
      </c>
      <c r="F1035" s="310">
        <f t="shared" si="39"/>
        <v>0</v>
      </c>
      <c r="G1035" s="310">
        <f t="shared" si="39"/>
        <v>-199387</v>
      </c>
      <c r="H1035" s="310">
        <f t="shared" si="39"/>
        <v>0</v>
      </c>
      <c r="I1035" s="310">
        <f t="shared" si="39"/>
        <v>0</v>
      </c>
      <c r="J1035" s="310">
        <f>ROUND(SUM(J1002:J1016)+J1025+J1034,2)</f>
        <v>-221702.12</v>
      </c>
      <c r="K1035" s="310">
        <f>ROUND(SUM(K1002:K1016)+K1025+K1034,2)</f>
        <v>0</v>
      </c>
      <c r="L1035" s="310">
        <f>ROUND(SUM(L1002:L1016)+L1025+L1034,2)</f>
        <v>0</v>
      </c>
      <c r="M1035" s="310">
        <f>ROUND(SUM(M1002:M1016)+M1025+M1034,2)</f>
        <v>0</v>
      </c>
      <c r="N1035" s="372">
        <f t="shared" si="37"/>
        <v>-421089.12</v>
      </c>
    </row>
    <row r="1036" spans="2:14" ht="15.75" customHeight="1" thickBot="1">
      <c r="B1036" s="16" t="s">
        <v>159</v>
      </c>
      <c r="C1036" s="109"/>
      <c r="D1036" s="350">
        <f aca="true" t="shared" si="40" ref="D1036:M1036">ROUND(D991+D1035,2)</f>
        <v>0</v>
      </c>
      <c r="E1036" s="350">
        <f t="shared" si="40"/>
        <v>0</v>
      </c>
      <c r="F1036" s="350">
        <f t="shared" si="40"/>
        <v>0</v>
      </c>
      <c r="G1036" s="350">
        <f t="shared" si="40"/>
        <v>-160985.34</v>
      </c>
      <c r="H1036" s="350">
        <f t="shared" si="40"/>
        <v>-70578.92</v>
      </c>
      <c r="I1036" s="350">
        <f t="shared" si="40"/>
        <v>13572.83</v>
      </c>
      <c r="J1036" s="350">
        <f t="shared" si="40"/>
        <v>-182061.57</v>
      </c>
      <c r="K1036" s="350">
        <f t="shared" si="40"/>
        <v>0</v>
      </c>
      <c r="L1036" s="350">
        <f t="shared" si="40"/>
        <v>0</v>
      </c>
      <c r="M1036" s="350">
        <f t="shared" si="40"/>
        <v>0</v>
      </c>
      <c r="N1036" s="364">
        <f t="shared" si="37"/>
        <v>-400053</v>
      </c>
    </row>
    <row r="1037" spans="2:14" ht="15.75" customHeight="1" thickTop="1">
      <c r="B1037" s="106" t="s">
        <v>604</v>
      </c>
      <c r="C1037" s="107">
        <v>2800</v>
      </c>
      <c r="D1037" s="213"/>
      <c r="E1037" s="213"/>
      <c r="F1037" s="213"/>
      <c r="G1037" s="213">
        <v>1876500.76</v>
      </c>
      <c r="H1037" s="213">
        <v>601136.5</v>
      </c>
      <c r="I1037" s="213">
        <v>99811.9</v>
      </c>
      <c r="J1037" s="213">
        <v>623838.46</v>
      </c>
      <c r="K1037" s="213"/>
      <c r="L1037" s="213"/>
      <c r="M1037" s="213"/>
      <c r="N1037" s="358">
        <f t="shared" si="37"/>
        <v>3201287.62</v>
      </c>
    </row>
    <row r="1038" spans="2:14" ht="15.75" customHeight="1">
      <c r="B1038" s="106" t="s">
        <v>605</v>
      </c>
      <c r="C1038" s="107">
        <v>2891</v>
      </c>
      <c r="D1038" s="371"/>
      <c r="E1038" s="138"/>
      <c r="F1038" s="138"/>
      <c r="G1038" s="138"/>
      <c r="H1038" s="138"/>
      <c r="I1038" s="410"/>
      <c r="J1038" s="410"/>
      <c r="K1038" s="410"/>
      <c r="L1038" s="410"/>
      <c r="M1038" s="410"/>
      <c r="N1038" s="345">
        <f t="shared" si="37"/>
        <v>0</v>
      </c>
    </row>
    <row r="1039" spans="2:14" ht="15.75" customHeight="1">
      <c r="B1039" s="163" t="s">
        <v>546</v>
      </c>
      <c r="C1039" s="300"/>
      <c r="D1039" s="438"/>
      <c r="E1039" s="440"/>
      <c r="F1039" s="440"/>
      <c r="G1039" s="440"/>
      <c r="H1039" s="440"/>
      <c r="I1039" s="379"/>
      <c r="J1039" s="441"/>
      <c r="K1039" s="441"/>
      <c r="L1039" s="441"/>
      <c r="M1039" s="441"/>
      <c r="N1039" s="403"/>
    </row>
    <row r="1040" spans="2:14" ht="15.75" customHeight="1">
      <c r="B1040" s="100" t="s">
        <v>548</v>
      </c>
      <c r="C1040" s="412">
        <v>2710</v>
      </c>
      <c r="D1040" s="416"/>
      <c r="E1040" s="417"/>
      <c r="F1040" s="417"/>
      <c r="G1040" s="417"/>
      <c r="H1040" s="417">
        <v>1194.96</v>
      </c>
      <c r="I1040" s="133"/>
      <c r="J1040" s="418">
        <v>492.52</v>
      </c>
      <c r="K1040" s="418"/>
      <c r="L1040" s="418"/>
      <c r="M1040" s="418"/>
      <c r="N1040" s="365">
        <f aca="true" t="shared" si="41" ref="N1040:N1045">ROUND(SUM(D1040:M1040),2)</f>
        <v>1687.48</v>
      </c>
    </row>
    <row r="1041" spans="2:14" ht="15.75" customHeight="1">
      <c r="B1041" s="27" t="s">
        <v>549</v>
      </c>
      <c r="C1041" s="107">
        <v>2720</v>
      </c>
      <c r="D1041" s="340"/>
      <c r="E1041" s="142"/>
      <c r="F1041" s="142"/>
      <c r="G1041" s="142">
        <v>1715515.42</v>
      </c>
      <c r="H1041" s="142">
        <v>529362.62</v>
      </c>
      <c r="I1041" s="213">
        <v>113384.73</v>
      </c>
      <c r="J1041" s="213">
        <v>441284.37</v>
      </c>
      <c r="K1041" s="213"/>
      <c r="L1041" s="213"/>
      <c r="M1041" s="213"/>
      <c r="N1041" s="358">
        <f t="shared" si="41"/>
        <v>2799547.14</v>
      </c>
    </row>
    <row r="1042" spans="2:14" ht="15.75" customHeight="1">
      <c r="B1042" s="27" t="s">
        <v>550</v>
      </c>
      <c r="C1042" s="107">
        <v>2730</v>
      </c>
      <c r="D1042" s="340"/>
      <c r="E1042" s="142"/>
      <c r="F1042" s="142"/>
      <c r="G1042" s="142"/>
      <c r="H1042" s="142"/>
      <c r="I1042" s="213"/>
      <c r="J1042" s="213"/>
      <c r="K1042" s="213"/>
      <c r="L1042" s="213"/>
      <c r="M1042" s="213"/>
      <c r="N1042" s="358">
        <f t="shared" si="41"/>
        <v>0</v>
      </c>
    </row>
    <row r="1043" spans="2:14" ht="15.75" customHeight="1">
      <c r="B1043" s="27" t="s">
        <v>551</v>
      </c>
      <c r="C1043" s="107">
        <v>2740</v>
      </c>
      <c r="D1043" s="340"/>
      <c r="E1043" s="142"/>
      <c r="F1043" s="142"/>
      <c r="G1043" s="142"/>
      <c r="H1043" s="142"/>
      <c r="I1043" s="213"/>
      <c r="J1043" s="213"/>
      <c r="K1043" s="213"/>
      <c r="L1043" s="213"/>
      <c r="M1043" s="213"/>
      <c r="N1043" s="358">
        <f t="shared" si="41"/>
        <v>0</v>
      </c>
    </row>
    <row r="1044" spans="2:14" ht="15.75" customHeight="1" thickBot="1">
      <c r="B1044" s="27" t="s">
        <v>552</v>
      </c>
      <c r="C1044" s="107">
        <v>2750</v>
      </c>
      <c r="D1044" s="413"/>
      <c r="E1044" s="413"/>
      <c r="F1044" s="413"/>
      <c r="G1044" s="413"/>
      <c r="H1044" s="413"/>
      <c r="I1044" s="413"/>
      <c r="J1044" s="413"/>
      <c r="K1044" s="413"/>
      <c r="L1044" s="413"/>
      <c r="M1044" s="413"/>
      <c r="N1044" s="347">
        <f t="shared" si="41"/>
        <v>0</v>
      </c>
    </row>
    <row r="1045" spans="2:14" ht="15.75" customHeight="1">
      <c r="B1045" s="29" t="s">
        <v>606</v>
      </c>
      <c r="C1045" s="90">
        <v>2700</v>
      </c>
      <c r="D1045" s="439">
        <f>ROUND(SUM(D1040:D1044),2)</f>
        <v>0</v>
      </c>
      <c r="E1045" s="439">
        <f aca="true" t="shared" si="42" ref="E1045:M1045">ROUND(SUM(E1040:E1044),2)</f>
        <v>0</v>
      </c>
      <c r="F1045" s="439">
        <f t="shared" si="42"/>
        <v>0</v>
      </c>
      <c r="G1045" s="439">
        <f t="shared" si="42"/>
        <v>1715515.42</v>
      </c>
      <c r="H1045" s="439">
        <f t="shared" si="42"/>
        <v>530557.58</v>
      </c>
      <c r="I1045" s="439">
        <f t="shared" si="42"/>
        <v>113384.73</v>
      </c>
      <c r="J1045" s="365">
        <f t="shared" si="42"/>
        <v>441776.89</v>
      </c>
      <c r="K1045" s="365">
        <f t="shared" si="42"/>
        <v>0</v>
      </c>
      <c r="L1045" s="365">
        <f t="shared" si="42"/>
        <v>0</v>
      </c>
      <c r="M1045" s="365">
        <f t="shared" si="42"/>
        <v>0</v>
      </c>
      <c r="N1045" s="365">
        <f t="shared" si="41"/>
        <v>2801234.62</v>
      </c>
    </row>
    <row r="1046" spans="3:13" ht="12.75">
      <c r="C1046" s="39"/>
      <c r="D1046" s="170"/>
      <c r="E1046" s="171"/>
      <c r="F1046" s="171"/>
      <c r="G1046" s="171"/>
      <c r="H1046" s="169"/>
      <c r="J1046" s="172"/>
      <c r="K1046" s="7"/>
      <c r="L1046" s="7"/>
      <c r="M1046" s="173"/>
    </row>
    <row r="1047" spans="2:13" ht="12.75">
      <c r="B1047" s="35" t="s">
        <v>11</v>
      </c>
      <c r="C1047" s="39"/>
      <c r="D1047" s="39"/>
      <c r="G1047" s="1"/>
      <c r="J1047" s="39"/>
      <c r="M1047" s="1"/>
    </row>
    <row r="1048" spans="3:4" ht="12.75">
      <c r="C1048" s="39"/>
      <c r="D1048" s="39"/>
    </row>
    <row r="1049" spans="3:4" ht="12.75">
      <c r="C1049" s="39"/>
      <c r="D1049" s="39"/>
    </row>
    <row r="1050" spans="1:3" ht="12.75">
      <c r="A1050" s="2" t="s">
        <v>200</v>
      </c>
      <c r="B1050" s="23" t="str">
        <f>$B$1</f>
        <v>DISTRICT SCHOOL BOARD OF GULF COUNTY </v>
      </c>
      <c r="C1050" s="35"/>
    </row>
    <row r="1051" spans="2:4" ht="12.75">
      <c r="B1051" s="23" t="s">
        <v>515</v>
      </c>
      <c r="D1051" s="1" t="s">
        <v>244</v>
      </c>
    </row>
    <row r="1052" spans="2:4" ht="12.75">
      <c r="B1052" s="23" t="s">
        <v>523</v>
      </c>
      <c r="D1052" s="1" t="s">
        <v>128</v>
      </c>
    </row>
    <row r="1053" spans="2:4" ht="12.75">
      <c r="B1053" s="35" t="str">
        <f>+B4</f>
        <v>For the Fiscal Year Ended June 30, 2011</v>
      </c>
      <c r="D1053" s="9" t="s">
        <v>295</v>
      </c>
    </row>
    <row r="1054" spans="2:4" ht="12.75">
      <c r="B1054" s="73"/>
      <c r="C1054" s="74" t="s">
        <v>4</v>
      </c>
      <c r="D1054" s="360"/>
    </row>
    <row r="1055" spans="2:4" ht="12.75">
      <c r="B1055" s="16"/>
      <c r="C1055" s="136" t="s">
        <v>6</v>
      </c>
      <c r="D1055" s="361"/>
    </row>
    <row r="1056" spans="2:4" ht="12.75">
      <c r="B1056" s="26" t="s">
        <v>51</v>
      </c>
      <c r="C1056" s="108"/>
      <c r="D1056" s="322"/>
    </row>
    <row r="1057" spans="2:4" ht="12.75">
      <c r="B1057" s="106" t="s">
        <v>169</v>
      </c>
      <c r="C1057" s="107">
        <v>3100</v>
      </c>
      <c r="D1057" s="142"/>
    </row>
    <row r="1058" spans="2:4" ht="12.75">
      <c r="B1058" s="106" t="s">
        <v>274</v>
      </c>
      <c r="C1058" s="107">
        <v>3200</v>
      </c>
      <c r="D1058" s="142"/>
    </row>
    <row r="1059" spans="2:4" ht="12.75">
      <c r="B1059" s="106" t="s">
        <v>170</v>
      </c>
      <c r="C1059" s="107">
        <v>3300</v>
      </c>
      <c r="D1059" s="142"/>
    </row>
    <row r="1060" spans="2:4" ht="12.75">
      <c r="B1060" s="174" t="s">
        <v>171</v>
      </c>
      <c r="C1060" s="6">
        <v>3400</v>
      </c>
      <c r="D1060" s="142"/>
    </row>
    <row r="1061" spans="2:4" ht="13.5" thickBot="1">
      <c r="B1061" s="16" t="s">
        <v>350</v>
      </c>
      <c r="C1061" s="109"/>
      <c r="D1061" s="310">
        <f>ROUND(SUM(D1057:D1060),2)</f>
        <v>0</v>
      </c>
    </row>
    <row r="1062" spans="2:4" ht="12.75">
      <c r="B1062" s="26" t="s">
        <v>26</v>
      </c>
      <c r="C1062" s="108"/>
      <c r="D1062" s="329"/>
    </row>
    <row r="1063" spans="2:4" ht="12.75">
      <c r="B1063" s="14" t="s">
        <v>27</v>
      </c>
      <c r="C1063" s="108"/>
      <c r="D1063" s="329"/>
    </row>
    <row r="1064" spans="2:4" ht="12.75">
      <c r="B1064" s="27" t="s">
        <v>351</v>
      </c>
      <c r="C1064" s="143">
        <v>5000</v>
      </c>
      <c r="D1064" s="142"/>
    </row>
    <row r="1065" spans="2:4" ht="12.75">
      <c r="B1065" s="27" t="s">
        <v>352</v>
      </c>
      <c r="C1065" s="143">
        <v>6100</v>
      </c>
      <c r="D1065" s="142"/>
    </row>
    <row r="1066" spans="2:4" ht="12.75">
      <c r="B1066" s="27" t="s">
        <v>353</v>
      </c>
      <c r="C1066" s="143">
        <v>6200</v>
      </c>
      <c r="D1066" s="142"/>
    </row>
    <row r="1067" spans="2:4" ht="12.75">
      <c r="B1067" s="27" t="s">
        <v>421</v>
      </c>
      <c r="C1067" s="143">
        <v>6300</v>
      </c>
      <c r="D1067" s="142"/>
    </row>
    <row r="1068" spans="2:4" ht="12.75">
      <c r="B1068" s="27" t="s">
        <v>355</v>
      </c>
      <c r="C1068" s="143">
        <v>6400</v>
      </c>
      <c r="D1068" s="142"/>
    </row>
    <row r="1069" spans="2:4" ht="12.75">
      <c r="B1069" s="28" t="s">
        <v>356</v>
      </c>
      <c r="C1069" s="144">
        <v>6500</v>
      </c>
      <c r="D1069" s="213"/>
    </row>
    <row r="1070" spans="2:4" ht="12.75">
      <c r="B1070" s="27" t="s">
        <v>424</v>
      </c>
      <c r="C1070" s="143">
        <v>7100</v>
      </c>
      <c r="D1070" s="142"/>
    </row>
    <row r="1071" spans="2:4" ht="12.75">
      <c r="B1071" s="27" t="s">
        <v>358</v>
      </c>
      <c r="C1071" s="143">
        <v>7200</v>
      </c>
      <c r="D1071" s="142"/>
    </row>
    <row r="1072" spans="2:4" ht="12.75">
      <c r="B1072" s="27" t="s">
        <v>359</v>
      </c>
      <c r="C1072" s="143">
        <v>7300</v>
      </c>
      <c r="D1072" s="142"/>
    </row>
    <row r="1073" spans="2:4" ht="12.75">
      <c r="B1073" s="27" t="s">
        <v>360</v>
      </c>
      <c r="C1073" s="143">
        <v>7410</v>
      </c>
      <c r="D1073" s="142"/>
    </row>
    <row r="1074" spans="2:4" ht="12.75">
      <c r="B1074" s="27" t="s">
        <v>361</v>
      </c>
      <c r="C1074" s="143">
        <v>7500</v>
      </c>
      <c r="D1074" s="142"/>
    </row>
    <row r="1075" spans="2:4" ht="12.75">
      <c r="B1075" s="27" t="s">
        <v>363</v>
      </c>
      <c r="C1075" s="143">
        <v>7700</v>
      </c>
      <c r="D1075" s="142"/>
    </row>
    <row r="1076" spans="2:4" ht="12.75">
      <c r="B1076" s="27" t="s">
        <v>364</v>
      </c>
      <c r="C1076" s="143">
        <v>7800</v>
      </c>
      <c r="D1076" s="142"/>
    </row>
    <row r="1077" spans="2:4" ht="12.75">
      <c r="B1077" s="27" t="s">
        <v>365</v>
      </c>
      <c r="C1077" s="143">
        <v>7900</v>
      </c>
      <c r="D1077" s="142"/>
    </row>
    <row r="1078" spans="2:4" ht="12.75">
      <c r="B1078" s="27" t="s">
        <v>366</v>
      </c>
      <c r="C1078" s="143">
        <v>8100</v>
      </c>
      <c r="D1078" s="142"/>
    </row>
    <row r="1079" spans="2:4" ht="12.75">
      <c r="B1079" s="28" t="s">
        <v>367</v>
      </c>
      <c r="C1079" s="144">
        <v>8200</v>
      </c>
      <c r="D1079" s="213"/>
    </row>
    <row r="1080" spans="2:4" ht="12.75">
      <c r="B1080" s="27" t="s">
        <v>368</v>
      </c>
      <c r="C1080" s="143">
        <v>9100</v>
      </c>
      <c r="D1080" s="142"/>
    </row>
    <row r="1081" spans="2:4" ht="12.75">
      <c r="B1081" s="145" t="s">
        <v>28</v>
      </c>
      <c r="C1081" s="146"/>
      <c r="D1081" s="323"/>
    </row>
    <row r="1082" spans="2:4" ht="12.75">
      <c r="B1082" s="28" t="s">
        <v>360</v>
      </c>
      <c r="C1082" s="144">
        <v>7420</v>
      </c>
      <c r="D1082" s="213"/>
    </row>
    <row r="1083" spans="2:4" ht="12.75">
      <c r="B1083" s="28" t="s">
        <v>370</v>
      </c>
      <c r="C1083" s="144">
        <v>9300</v>
      </c>
      <c r="D1083" s="213"/>
    </row>
    <row r="1084" spans="2:4" ht="12.75">
      <c r="B1084" s="145" t="s">
        <v>172</v>
      </c>
      <c r="C1084" s="146"/>
      <c r="D1084" s="326"/>
    </row>
    <row r="1085" spans="2:4" ht="12.75">
      <c r="B1085" s="28" t="s">
        <v>427</v>
      </c>
      <c r="C1085" s="144">
        <v>710</v>
      </c>
      <c r="D1085" s="213"/>
    </row>
    <row r="1086" spans="2:4" ht="12.75">
      <c r="B1086" s="175" t="s">
        <v>67</v>
      </c>
      <c r="C1086" s="176">
        <v>720</v>
      </c>
      <c r="D1086" s="325"/>
    </row>
    <row r="1087" spans="2:4" ht="13.5" thickBot="1">
      <c r="B1087" s="16" t="s">
        <v>372</v>
      </c>
      <c r="C1087" s="109"/>
      <c r="D1087" s="310">
        <f>ROUND(SUM(D1064:D1086),2)</f>
        <v>0</v>
      </c>
    </row>
    <row r="1088" spans="2:4" ht="13.5" thickBot="1">
      <c r="B1088" s="16" t="s">
        <v>30</v>
      </c>
      <c r="C1088" s="109"/>
      <c r="D1088" s="350">
        <f>ROUND(D1061-D1087,2)</f>
        <v>0</v>
      </c>
    </row>
    <row r="1089" spans="2:4" ht="13.5" thickTop="1">
      <c r="B1089" s="26" t="s">
        <v>34</v>
      </c>
      <c r="C1089" s="108"/>
      <c r="D1089" s="323"/>
    </row>
    <row r="1090" spans="2:4" ht="12.75">
      <c r="B1090" s="106" t="s">
        <v>260</v>
      </c>
      <c r="C1090" s="107">
        <v>3730</v>
      </c>
      <c r="D1090" s="213"/>
    </row>
    <row r="1091" spans="2:4" ht="12.75">
      <c r="B1091" s="139" t="s">
        <v>35</v>
      </c>
      <c r="C1091" s="140">
        <v>3740</v>
      </c>
      <c r="D1091" s="325"/>
    </row>
    <row r="1092" spans="2:4" ht="12.75">
      <c r="B1092" s="165" t="s">
        <v>36</v>
      </c>
      <c r="C1092" s="177"/>
      <c r="D1092" s="373"/>
    </row>
    <row r="1093" spans="2:4" ht="12.75">
      <c r="B1093" s="27" t="s">
        <v>406</v>
      </c>
      <c r="C1093" s="107">
        <v>3610</v>
      </c>
      <c r="D1093" s="213"/>
    </row>
    <row r="1094" spans="2:4" ht="12.75">
      <c r="B1094" s="27" t="s">
        <v>373</v>
      </c>
      <c r="C1094" s="107">
        <v>3620</v>
      </c>
      <c r="D1094" s="213"/>
    </row>
    <row r="1095" spans="2:4" ht="12.75">
      <c r="B1095" s="27" t="s">
        <v>374</v>
      </c>
      <c r="C1095" s="107">
        <v>3630</v>
      </c>
      <c r="D1095" s="213"/>
    </row>
    <row r="1096" spans="2:4" ht="12.75">
      <c r="B1096" s="29" t="s">
        <v>375</v>
      </c>
      <c r="C1096" s="140">
        <v>3640</v>
      </c>
      <c r="D1096" s="325"/>
    </row>
    <row r="1097" spans="2:4" ht="12.75">
      <c r="B1097" s="29" t="s">
        <v>377</v>
      </c>
      <c r="C1097" s="140">
        <v>3670</v>
      </c>
      <c r="D1097" s="325"/>
    </row>
    <row r="1098" spans="2:4" ht="12.75">
      <c r="B1098" s="29" t="s">
        <v>378</v>
      </c>
      <c r="C1098" s="140">
        <v>3690</v>
      </c>
      <c r="D1098" s="325"/>
    </row>
    <row r="1099" spans="2:4" ht="13.5" thickBot="1">
      <c r="B1099" s="29" t="s">
        <v>379</v>
      </c>
      <c r="C1099" s="140">
        <v>3600</v>
      </c>
      <c r="D1099" s="332">
        <f>ROUND(SUM(D1093:D1098),2)</f>
        <v>0</v>
      </c>
    </row>
    <row r="1100" spans="2:4" ht="12.75">
      <c r="B1100" s="165" t="s">
        <v>37</v>
      </c>
      <c r="C1100" s="177"/>
      <c r="D1100" s="323"/>
    </row>
    <row r="1101" spans="2:4" ht="12.75">
      <c r="B1101" s="27" t="s">
        <v>408</v>
      </c>
      <c r="C1101" s="107">
        <v>910</v>
      </c>
      <c r="D1101" s="213"/>
    </row>
    <row r="1102" spans="2:4" ht="12.75">
      <c r="B1102" s="27" t="s">
        <v>380</v>
      </c>
      <c r="C1102" s="107">
        <v>920</v>
      </c>
      <c r="D1102" s="213"/>
    </row>
    <row r="1103" spans="2:4" ht="12.75">
      <c r="B1103" s="27" t="s">
        <v>381</v>
      </c>
      <c r="C1103" s="107">
        <v>930</v>
      </c>
      <c r="D1103" s="213"/>
    </row>
    <row r="1104" spans="2:4" ht="12.75">
      <c r="B1104" s="29" t="s">
        <v>382</v>
      </c>
      <c r="C1104" s="140">
        <v>940</v>
      </c>
      <c r="D1104" s="325"/>
    </row>
    <row r="1105" spans="2:4" ht="12.75">
      <c r="B1105" s="27" t="s">
        <v>384</v>
      </c>
      <c r="C1105" s="107">
        <v>970</v>
      </c>
      <c r="D1105" s="134"/>
    </row>
    <row r="1106" spans="2:4" ht="12.75">
      <c r="B1106" s="27" t="s">
        <v>385</v>
      </c>
      <c r="C1106" s="107">
        <v>990</v>
      </c>
      <c r="D1106" s="133"/>
    </row>
    <row r="1107" spans="2:4" ht="13.5" thickBot="1">
      <c r="B1107" s="27" t="s">
        <v>386</v>
      </c>
      <c r="C1107" s="107">
        <v>9700</v>
      </c>
      <c r="D1107" s="332">
        <f>ROUND(SUM(D1101:D1106),2)</f>
        <v>0</v>
      </c>
    </row>
    <row r="1108" spans="2:4" ht="13.5" thickBot="1">
      <c r="B1108" s="16" t="s">
        <v>221</v>
      </c>
      <c r="C1108" s="109"/>
      <c r="D1108" s="310">
        <f>ROUND(SUM(D1090:D1091)+D1099+D1107,2)</f>
        <v>0</v>
      </c>
    </row>
    <row r="1109" spans="2:4" ht="13.5" thickBot="1">
      <c r="B1109" s="16" t="s">
        <v>148</v>
      </c>
      <c r="C1109" s="109"/>
      <c r="D1109" s="350">
        <f>ROUND(D1088+D1108,2)</f>
        <v>0</v>
      </c>
    </row>
    <row r="1110" spans="2:4" ht="13.5" thickTop="1">
      <c r="B1110" s="106" t="s">
        <v>532</v>
      </c>
      <c r="C1110" s="107">
        <v>2800</v>
      </c>
      <c r="D1110" s="213"/>
    </row>
    <row r="1111" spans="2:4" ht="12.75">
      <c r="B1111" s="106" t="s">
        <v>44</v>
      </c>
      <c r="C1111" s="107">
        <v>2891</v>
      </c>
      <c r="D1111" s="142"/>
    </row>
    <row r="1112" spans="2:4" ht="12.75">
      <c r="B1112" s="163" t="s">
        <v>546</v>
      </c>
      <c r="C1112" s="300"/>
      <c r="D1112" s="379"/>
    </row>
    <row r="1113" spans="2:4" ht="12.75">
      <c r="B1113" s="100" t="s">
        <v>548</v>
      </c>
      <c r="C1113" s="412">
        <v>2710</v>
      </c>
      <c r="D1113" s="133"/>
    </row>
    <row r="1114" spans="2:4" ht="12.75">
      <c r="B1114" s="27" t="s">
        <v>549</v>
      </c>
      <c r="C1114" s="107">
        <v>2720</v>
      </c>
      <c r="D1114" s="213"/>
    </row>
    <row r="1115" spans="2:4" ht="12.75">
      <c r="B1115" s="27" t="s">
        <v>550</v>
      </c>
      <c r="C1115" s="107">
        <v>2730</v>
      </c>
      <c r="D1115" s="213"/>
    </row>
    <row r="1116" spans="2:4" ht="12.75">
      <c r="B1116" s="27" t="s">
        <v>551</v>
      </c>
      <c r="C1116" s="107">
        <v>2740</v>
      </c>
      <c r="D1116" s="213"/>
    </row>
    <row r="1117" spans="2:4" ht="13.5" thickBot="1">
      <c r="B1117" s="27" t="s">
        <v>552</v>
      </c>
      <c r="C1117" s="107">
        <v>2750</v>
      </c>
      <c r="D1117" s="413"/>
    </row>
    <row r="1118" spans="2:4" ht="12.75">
      <c r="B1118" s="29" t="s">
        <v>547</v>
      </c>
      <c r="C1118" s="90">
        <v>2700</v>
      </c>
      <c r="D1118" s="365">
        <f>ROUND(SUM(D1113:D1117),2)</f>
        <v>0</v>
      </c>
    </row>
    <row r="1119" spans="2:4" ht="12.75">
      <c r="B1119" s="5"/>
      <c r="C1119" s="5"/>
      <c r="D1119" s="5"/>
    </row>
    <row r="1120" spans="2:4" ht="12.75">
      <c r="B1120" s="5" t="s">
        <v>41</v>
      </c>
      <c r="C1120" s="5"/>
      <c r="D1120" s="5"/>
    </row>
    <row r="1123" spans="1:10" ht="12.75">
      <c r="A1123" s="2" t="s">
        <v>207</v>
      </c>
      <c r="B1123" s="23" t="str">
        <f>$B$1</f>
        <v>DISTRICT SCHOOL BOARD OF GULF COUNTY </v>
      </c>
      <c r="C1123" s="178"/>
      <c r="H1123" s="39"/>
      <c r="J1123" s="5"/>
    </row>
    <row r="1124" spans="1:11" ht="12.75">
      <c r="A1124" s="2" t="s">
        <v>176</v>
      </c>
      <c r="B1124" s="23" t="s">
        <v>524</v>
      </c>
      <c r="C1124" s="178"/>
      <c r="J1124" s="5"/>
      <c r="K1124" s="4" t="s">
        <v>245</v>
      </c>
    </row>
    <row r="1125" spans="1:11" ht="12.75">
      <c r="A1125" s="2" t="s">
        <v>176</v>
      </c>
      <c r="B1125" s="35" t="str">
        <f>+B4</f>
        <v>For the Fiscal Year Ended June 30, 2011</v>
      </c>
      <c r="C1125" s="178"/>
      <c r="J1125" s="5"/>
      <c r="K1125" s="1" t="s">
        <v>208</v>
      </c>
    </row>
    <row r="1126" spans="1:11" ht="12.75">
      <c r="A1126" s="2" t="s">
        <v>176</v>
      </c>
      <c r="B1126" s="73"/>
      <c r="C1126" s="179"/>
      <c r="D1126" s="180" t="s">
        <v>609</v>
      </c>
      <c r="E1126" s="180" t="s">
        <v>609</v>
      </c>
      <c r="F1126" s="180" t="s">
        <v>609</v>
      </c>
      <c r="G1126" s="180" t="s">
        <v>609</v>
      </c>
      <c r="H1126" s="180"/>
      <c r="I1126" s="51"/>
      <c r="J1126" s="54"/>
      <c r="K1126" s="54"/>
    </row>
    <row r="1127" spans="1:11" ht="12.75">
      <c r="A1127" s="2" t="s">
        <v>176</v>
      </c>
      <c r="B1127" s="75"/>
      <c r="C1127" s="181"/>
      <c r="D1127" s="182" t="s">
        <v>231</v>
      </c>
      <c r="E1127" s="182" t="s">
        <v>231</v>
      </c>
      <c r="F1127" s="182" t="s">
        <v>231</v>
      </c>
      <c r="G1127" s="182" t="s">
        <v>231</v>
      </c>
      <c r="H1127" s="39" t="s">
        <v>586</v>
      </c>
      <c r="I1127" s="182"/>
      <c r="J1127" s="182"/>
      <c r="K1127" s="183"/>
    </row>
    <row r="1128" spans="1:11" ht="12.75">
      <c r="A1128" s="2" t="s">
        <v>176</v>
      </c>
      <c r="B1128" s="95"/>
      <c r="C1128" s="184" t="s">
        <v>4</v>
      </c>
      <c r="D1128" s="58" t="s">
        <v>232</v>
      </c>
      <c r="E1128" s="185" t="s">
        <v>232</v>
      </c>
      <c r="F1128" s="185" t="s">
        <v>232</v>
      </c>
      <c r="G1128" s="185" t="s">
        <v>232</v>
      </c>
      <c r="H1128" s="182" t="s">
        <v>232</v>
      </c>
      <c r="I1128" s="182" t="s">
        <v>18</v>
      </c>
      <c r="J1128" s="186" t="s">
        <v>18</v>
      </c>
      <c r="K1128" s="183"/>
    </row>
    <row r="1129" spans="1:11" ht="12.75">
      <c r="A1129" s="2" t="s">
        <v>176</v>
      </c>
      <c r="B1129" s="25"/>
      <c r="C1129" s="78" t="s">
        <v>6</v>
      </c>
      <c r="D1129" s="187">
        <v>911</v>
      </c>
      <c r="E1129" s="187">
        <v>912</v>
      </c>
      <c r="F1129" s="187">
        <v>913</v>
      </c>
      <c r="G1129" s="187">
        <v>914</v>
      </c>
      <c r="H1129" s="187">
        <v>915</v>
      </c>
      <c r="I1129" s="187">
        <v>921</v>
      </c>
      <c r="J1129" s="187">
        <v>922</v>
      </c>
      <c r="K1129" s="136" t="s">
        <v>95</v>
      </c>
    </row>
    <row r="1130" spans="1:11" ht="12.75">
      <c r="A1130" s="2" t="s">
        <v>176</v>
      </c>
      <c r="B1130" s="26" t="s">
        <v>102</v>
      </c>
      <c r="C1130" s="108"/>
      <c r="D1130" s="322"/>
      <c r="E1130" s="322"/>
      <c r="F1130" s="322"/>
      <c r="G1130" s="322"/>
      <c r="H1130" s="322"/>
      <c r="I1130" s="322"/>
      <c r="J1130" s="322"/>
      <c r="K1130" s="322"/>
    </row>
    <row r="1131" spans="1:11" ht="12.75">
      <c r="A1131" s="2" t="s">
        <v>177</v>
      </c>
      <c r="B1131" s="106" t="s">
        <v>103</v>
      </c>
      <c r="C1131" s="107">
        <v>3481</v>
      </c>
      <c r="D1131" s="213"/>
      <c r="E1131" s="213"/>
      <c r="F1131" s="213"/>
      <c r="G1131" s="213"/>
      <c r="H1131" s="213"/>
      <c r="I1131" s="213"/>
      <c r="J1131" s="213"/>
      <c r="K1131" s="327">
        <f>ROUND(SUM(D1131:J1131),2)</f>
        <v>0</v>
      </c>
    </row>
    <row r="1132" spans="1:11" ht="12.75">
      <c r="A1132" s="2" t="s">
        <v>177</v>
      </c>
      <c r="B1132" s="106" t="s">
        <v>104</v>
      </c>
      <c r="C1132" s="107">
        <v>3482</v>
      </c>
      <c r="D1132" s="213"/>
      <c r="E1132" s="213"/>
      <c r="F1132" s="213"/>
      <c r="G1132" s="213"/>
      <c r="H1132" s="213"/>
      <c r="I1132" s="213"/>
      <c r="J1132" s="213"/>
      <c r="K1132" s="327">
        <f>ROUND(SUM(D1132:J1132),2)</f>
        <v>0</v>
      </c>
    </row>
    <row r="1133" spans="1:11" ht="12.75">
      <c r="A1133" s="2" t="s">
        <v>177</v>
      </c>
      <c r="B1133" s="106" t="s">
        <v>105</v>
      </c>
      <c r="C1133" s="107">
        <v>3484</v>
      </c>
      <c r="D1133" s="213"/>
      <c r="E1133" s="213"/>
      <c r="F1133" s="213"/>
      <c r="G1133" s="213"/>
      <c r="H1133" s="213"/>
      <c r="I1133" s="213"/>
      <c r="J1133" s="213"/>
      <c r="K1133" s="327">
        <f>ROUND(SUM(D1133:J1133),2)</f>
        <v>0</v>
      </c>
    </row>
    <row r="1134" spans="1:11" ht="12.75">
      <c r="A1134" s="2" t="s">
        <v>177</v>
      </c>
      <c r="B1134" s="106" t="s">
        <v>106</v>
      </c>
      <c r="C1134" s="107">
        <v>3489</v>
      </c>
      <c r="D1134" s="213"/>
      <c r="E1134" s="213"/>
      <c r="F1134" s="213"/>
      <c r="G1134" s="213"/>
      <c r="H1134" s="213"/>
      <c r="I1134" s="213"/>
      <c r="J1134" s="213"/>
      <c r="K1134" s="327">
        <f>ROUND(SUM(D1134:J1134),2)</f>
        <v>0</v>
      </c>
    </row>
    <row r="1135" spans="1:11" ht="13.5" thickBot="1">
      <c r="A1135" s="2" t="s">
        <v>176</v>
      </c>
      <c r="B1135" s="16" t="s">
        <v>456</v>
      </c>
      <c r="C1135" s="109"/>
      <c r="D1135" s="310">
        <f aca="true" t="shared" si="43" ref="D1135:J1135">ROUND(SUM(D1131:D1134),2)</f>
        <v>0</v>
      </c>
      <c r="E1135" s="310">
        <f t="shared" si="43"/>
        <v>0</v>
      </c>
      <c r="F1135" s="310">
        <f t="shared" si="43"/>
        <v>0</v>
      </c>
      <c r="G1135" s="310">
        <f t="shared" si="43"/>
        <v>0</v>
      </c>
      <c r="H1135" s="310">
        <f t="shared" si="43"/>
        <v>0</v>
      </c>
      <c r="I1135" s="310">
        <f t="shared" si="43"/>
        <v>0</v>
      </c>
      <c r="J1135" s="310">
        <f t="shared" si="43"/>
        <v>0</v>
      </c>
      <c r="K1135" s="310">
        <f>ROUND(SUM(D1135:J1135),2)</f>
        <v>0</v>
      </c>
    </row>
    <row r="1136" spans="1:11" ht="12.75">
      <c r="A1136" s="2" t="s">
        <v>176</v>
      </c>
      <c r="B1136" s="26" t="s">
        <v>107</v>
      </c>
      <c r="C1136" s="108"/>
      <c r="D1136" s="323"/>
      <c r="E1136" s="323"/>
      <c r="F1136" s="323"/>
      <c r="G1136" s="323"/>
      <c r="H1136" s="323"/>
      <c r="I1136" s="323"/>
      <c r="J1136" s="323"/>
      <c r="K1136" s="323"/>
    </row>
    <row r="1137" spans="1:11" ht="12.75">
      <c r="A1137" s="2" t="s">
        <v>177</v>
      </c>
      <c r="B1137" s="106" t="s">
        <v>19</v>
      </c>
      <c r="C1137" s="107">
        <v>100</v>
      </c>
      <c r="D1137" s="213"/>
      <c r="E1137" s="213"/>
      <c r="F1137" s="213"/>
      <c r="G1137" s="213"/>
      <c r="H1137" s="213"/>
      <c r="I1137" s="213"/>
      <c r="J1137" s="213"/>
      <c r="K1137" s="327">
        <f aca="true" t="shared" si="44" ref="K1137:K1146">ROUND(SUM(D1137:J1137),2)</f>
        <v>0</v>
      </c>
    </row>
    <row r="1138" spans="1:11" ht="12.75">
      <c r="A1138" s="2" t="s">
        <v>177</v>
      </c>
      <c r="B1138" s="106" t="s">
        <v>108</v>
      </c>
      <c r="C1138" s="107">
        <v>200</v>
      </c>
      <c r="D1138" s="213"/>
      <c r="E1138" s="213"/>
      <c r="F1138" s="213"/>
      <c r="G1138" s="213"/>
      <c r="H1138" s="213"/>
      <c r="I1138" s="213"/>
      <c r="J1138" s="213"/>
      <c r="K1138" s="327">
        <f t="shared" si="44"/>
        <v>0</v>
      </c>
    </row>
    <row r="1139" spans="1:11" ht="12.75">
      <c r="A1139" s="2" t="s">
        <v>177</v>
      </c>
      <c r="B1139" s="106" t="s">
        <v>109</v>
      </c>
      <c r="C1139" s="107">
        <v>300</v>
      </c>
      <c r="D1139" s="213"/>
      <c r="E1139" s="213"/>
      <c r="F1139" s="213"/>
      <c r="G1139" s="213"/>
      <c r="H1139" s="213"/>
      <c r="I1139" s="213"/>
      <c r="J1139" s="213"/>
      <c r="K1139" s="327">
        <f t="shared" si="44"/>
        <v>0</v>
      </c>
    </row>
    <row r="1140" spans="1:11" ht="12.75">
      <c r="A1140" s="2" t="s">
        <v>177</v>
      </c>
      <c r="B1140" s="106" t="s">
        <v>110</v>
      </c>
      <c r="C1140" s="107">
        <v>400</v>
      </c>
      <c r="D1140" s="213"/>
      <c r="E1140" s="213"/>
      <c r="F1140" s="213"/>
      <c r="G1140" s="213"/>
      <c r="H1140" s="213"/>
      <c r="I1140" s="213"/>
      <c r="J1140" s="213"/>
      <c r="K1140" s="327">
        <f t="shared" si="44"/>
        <v>0</v>
      </c>
    </row>
    <row r="1141" spans="1:11" ht="12.75">
      <c r="A1141" s="2" t="s">
        <v>177</v>
      </c>
      <c r="B1141" s="106" t="s">
        <v>111</v>
      </c>
      <c r="C1141" s="107">
        <v>500</v>
      </c>
      <c r="D1141" s="213"/>
      <c r="E1141" s="213"/>
      <c r="F1141" s="213"/>
      <c r="G1141" s="213"/>
      <c r="H1141" s="213"/>
      <c r="I1141" s="213"/>
      <c r="J1141" s="213"/>
      <c r="K1141" s="327">
        <f t="shared" si="44"/>
        <v>0</v>
      </c>
    </row>
    <row r="1142" spans="1:11" ht="12.75">
      <c r="A1142" s="2" t="s">
        <v>177</v>
      </c>
      <c r="B1142" s="106" t="s">
        <v>76</v>
      </c>
      <c r="C1142" s="107">
        <v>600</v>
      </c>
      <c r="D1142" s="213"/>
      <c r="E1142" s="213"/>
      <c r="F1142" s="213"/>
      <c r="G1142" s="213"/>
      <c r="H1142" s="213"/>
      <c r="I1142" s="213"/>
      <c r="J1142" s="213"/>
      <c r="K1142" s="327">
        <f t="shared" si="44"/>
        <v>0</v>
      </c>
    </row>
    <row r="1143" spans="1:11" ht="12.75">
      <c r="A1143" s="2" t="s">
        <v>177</v>
      </c>
      <c r="B1143" s="106" t="s">
        <v>112</v>
      </c>
      <c r="C1143" s="107">
        <v>700</v>
      </c>
      <c r="D1143" s="213"/>
      <c r="E1143" s="213"/>
      <c r="F1143" s="213"/>
      <c r="G1143" s="213"/>
      <c r="H1143" s="213"/>
      <c r="I1143" s="213"/>
      <c r="J1143" s="213"/>
      <c r="K1143" s="327">
        <f t="shared" si="44"/>
        <v>0</v>
      </c>
    </row>
    <row r="1144" spans="1:11" ht="12.75">
      <c r="A1144" s="2" t="s">
        <v>177</v>
      </c>
      <c r="B1144" s="106" t="s">
        <v>264</v>
      </c>
      <c r="C1144" s="107">
        <v>780</v>
      </c>
      <c r="D1144" s="213"/>
      <c r="E1144" s="213"/>
      <c r="F1144" s="213"/>
      <c r="G1144" s="213"/>
      <c r="H1144" s="213"/>
      <c r="I1144" s="213"/>
      <c r="J1144" s="213"/>
      <c r="K1144" s="327">
        <f t="shared" si="44"/>
        <v>0</v>
      </c>
    </row>
    <row r="1145" spans="1:11" ht="13.5" thickBot="1">
      <c r="A1145" s="2" t="s">
        <v>176</v>
      </c>
      <c r="B1145" s="16" t="s">
        <v>457</v>
      </c>
      <c r="C1145" s="109"/>
      <c r="D1145" s="310">
        <f aca="true" t="shared" si="45" ref="D1145:J1145">ROUND(SUM(D1137:D1144),2)</f>
        <v>0</v>
      </c>
      <c r="E1145" s="310">
        <f t="shared" si="45"/>
        <v>0</v>
      </c>
      <c r="F1145" s="310">
        <f t="shared" si="45"/>
        <v>0</v>
      </c>
      <c r="G1145" s="310">
        <f t="shared" si="45"/>
        <v>0</v>
      </c>
      <c r="H1145" s="310">
        <f t="shared" si="45"/>
        <v>0</v>
      </c>
      <c r="I1145" s="310">
        <f t="shared" si="45"/>
        <v>0</v>
      </c>
      <c r="J1145" s="310">
        <f t="shared" si="45"/>
        <v>0</v>
      </c>
      <c r="K1145" s="310">
        <f t="shared" si="44"/>
        <v>0</v>
      </c>
    </row>
    <row r="1146" spans="1:11" ht="13.5" thickBot="1">
      <c r="A1146" s="2" t="s">
        <v>176</v>
      </c>
      <c r="B1146" s="16" t="s">
        <v>113</v>
      </c>
      <c r="C1146" s="109"/>
      <c r="D1146" s="310">
        <f>ROUND(D1135-D1145,2)</f>
        <v>0</v>
      </c>
      <c r="E1146" s="310">
        <f aca="true" t="shared" si="46" ref="E1146:J1146">ROUND(E1135-E1145,2)</f>
        <v>0</v>
      </c>
      <c r="F1146" s="310">
        <f t="shared" si="46"/>
        <v>0</v>
      </c>
      <c r="G1146" s="310">
        <f t="shared" si="46"/>
        <v>0</v>
      </c>
      <c r="H1146" s="310">
        <f t="shared" si="46"/>
        <v>0</v>
      </c>
      <c r="I1146" s="310">
        <f t="shared" si="46"/>
        <v>0</v>
      </c>
      <c r="J1146" s="310">
        <f t="shared" si="46"/>
        <v>0</v>
      </c>
      <c r="K1146" s="310">
        <f t="shared" si="44"/>
        <v>0</v>
      </c>
    </row>
    <row r="1147" spans="1:11" ht="12.75">
      <c r="A1147" s="2" t="s">
        <v>176</v>
      </c>
      <c r="B1147" s="26" t="s">
        <v>178</v>
      </c>
      <c r="C1147" s="108"/>
      <c r="D1147" s="323"/>
      <c r="E1147" s="323"/>
      <c r="F1147" s="323"/>
      <c r="G1147" s="323"/>
      <c r="H1147" s="323"/>
      <c r="I1147" s="323"/>
      <c r="J1147" s="323"/>
      <c r="K1147" s="323"/>
    </row>
    <row r="1148" spans="1:11" ht="12.75">
      <c r="A1148" s="2" t="s">
        <v>179</v>
      </c>
      <c r="B1148" s="106" t="s">
        <v>61</v>
      </c>
      <c r="C1148" s="107">
        <v>3431</v>
      </c>
      <c r="D1148" s="213"/>
      <c r="E1148" s="213"/>
      <c r="F1148" s="213"/>
      <c r="G1148" s="213"/>
      <c r="H1148" s="213"/>
      <c r="I1148" s="213"/>
      <c r="J1148" s="213"/>
      <c r="K1148" s="327">
        <f aca="true" t="shared" si="47" ref="K1148:K1159">ROUND(SUM(D1148:J1148),2)</f>
        <v>0</v>
      </c>
    </row>
    <row r="1149" spans="1:11" ht="12.75">
      <c r="A1149" s="2" t="s">
        <v>179</v>
      </c>
      <c r="B1149" s="106" t="s">
        <v>156</v>
      </c>
      <c r="C1149" s="107">
        <v>3432</v>
      </c>
      <c r="D1149" s="213"/>
      <c r="E1149" s="213"/>
      <c r="F1149" s="213"/>
      <c r="G1149" s="213"/>
      <c r="H1149" s="213"/>
      <c r="I1149" s="213"/>
      <c r="J1149" s="213"/>
      <c r="K1149" s="327">
        <f t="shared" si="47"/>
        <v>0</v>
      </c>
    </row>
    <row r="1150" spans="1:11" ht="12.75">
      <c r="A1150" s="2" t="s">
        <v>179</v>
      </c>
      <c r="B1150" s="106" t="s">
        <v>230</v>
      </c>
      <c r="C1150" s="107">
        <v>3433</v>
      </c>
      <c r="D1150" s="213"/>
      <c r="E1150" s="213"/>
      <c r="F1150" s="213"/>
      <c r="G1150" s="213"/>
      <c r="H1150" s="213"/>
      <c r="I1150" s="213"/>
      <c r="J1150" s="213"/>
      <c r="K1150" s="327">
        <f t="shared" si="47"/>
        <v>0</v>
      </c>
    </row>
    <row r="1151" spans="1:11" ht="12.75">
      <c r="A1151" s="2" t="s">
        <v>179</v>
      </c>
      <c r="B1151" s="106" t="s">
        <v>114</v>
      </c>
      <c r="C1151" s="107">
        <v>3440</v>
      </c>
      <c r="D1151" s="213"/>
      <c r="E1151" s="213"/>
      <c r="F1151" s="213"/>
      <c r="G1151" s="213"/>
      <c r="H1151" s="213"/>
      <c r="I1151" s="213"/>
      <c r="J1151" s="213"/>
      <c r="K1151" s="327">
        <f t="shared" si="47"/>
        <v>0</v>
      </c>
    </row>
    <row r="1152" spans="1:11" ht="12.75">
      <c r="A1152" s="2" t="s">
        <v>179</v>
      </c>
      <c r="B1152" s="106" t="s">
        <v>275</v>
      </c>
      <c r="C1152" s="107">
        <v>3495</v>
      </c>
      <c r="D1152" s="213"/>
      <c r="E1152" s="213"/>
      <c r="F1152" s="213"/>
      <c r="G1152" s="213"/>
      <c r="H1152" s="213"/>
      <c r="I1152" s="213"/>
      <c r="J1152" s="213"/>
      <c r="K1152" s="327">
        <f>ROUND(SUM(D1152:J1152),2)</f>
        <v>0</v>
      </c>
    </row>
    <row r="1153" spans="1:11" ht="12.75">
      <c r="A1153" s="2" t="s">
        <v>179</v>
      </c>
      <c r="B1153" s="106" t="s">
        <v>35</v>
      </c>
      <c r="C1153" s="107">
        <v>3740</v>
      </c>
      <c r="D1153" s="213"/>
      <c r="E1153" s="213"/>
      <c r="F1153" s="213"/>
      <c r="G1153" s="213"/>
      <c r="H1153" s="213"/>
      <c r="I1153" s="213"/>
      <c r="J1153" s="213"/>
      <c r="K1153" s="327">
        <f t="shared" si="47"/>
        <v>0</v>
      </c>
    </row>
    <row r="1154" spans="1:11" ht="12.75">
      <c r="A1154" s="2" t="s">
        <v>179</v>
      </c>
      <c r="B1154" s="106" t="s">
        <v>180</v>
      </c>
      <c r="C1154" s="107">
        <v>3780</v>
      </c>
      <c r="D1154" s="213"/>
      <c r="E1154" s="213"/>
      <c r="F1154" s="213"/>
      <c r="G1154" s="213"/>
      <c r="H1154" s="213"/>
      <c r="I1154" s="213"/>
      <c r="J1154" s="213"/>
      <c r="K1154" s="327">
        <f t="shared" si="47"/>
        <v>0</v>
      </c>
    </row>
    <row r="1155" spans="1:11" ht="12.75">
      <c r="A1155" s="2" t="s">
        <v>179</v>
      </c>
      <c r="B1155" s="106" t="s">
        <v>181</v>
      </c>
      <c r="C1155" s="107">
        <v>720</v>
      </c>
      <c r="D1155" s="213"/>
      <c r="E1155" s="213"/>
      <c r="F1155" s="213"/>
      <c r="G1155" s="213"/>
      <c r="H1155" s="213"/>
      <c r="I1155" s="213"/>
      <c r="J1155" s="213"/>
      <c r="K1155" s="327">
        <f t="shared" si="47"/>
        <v>0</v>
      </c>
    </row>
    <row r="1156" spans="1:11" ht="12.75">
      <c r="A1156" s="2" t="s">
        <v>179</v>
      </c>
      <c r="B1156" s="106" t="s">
        <v>222</v>
      </c>
      <c r="C1156" s="107">
        <v>790</v>
      </c>
      <c r="D1156" s="213"/>
      <c r="E1156" s="213"/>
      <c r="F1156" s="213"/>
      <c r="G1156" s="213"/>
      <c r="H1156" s="213"/>
      <c r="I1156" s="213"/>
      <c r="J1156" s="213"/>
      <c r="K1156" s="327">
        <f t="shared" si="47"/>
        <v>0</v>
      </c>
    </row>
    <row r="1157" spans="1:11" ht="12.75">
      <c r="A1157" s="2" t="s">
        <v>179</v>
      </c>
      <c r="B1157" s="55" t="s">
        <v>182</v>
      </c>
      <c r="C1157" s="6">
        <v>810</v>
      </c>
      <c r="D1157" s="213"/>
      <c r="E1157" s="213"/>
      <c r="F1157" s="213"/>
      <c r="G1157" s="213"/>
      <c r="H1157" s="213"/>
      <c r="I1157" s="213"/>
      <c r="J1157" s="213"/>
      <c r="K1157" s="327">
        <f t="shared" si="47"/>
        <v>0</v>
      </c>
    </row>
    <row r="1158" spans="1:11" ht="13.5" thickBot="1">
      <c r="A1158" s="2" t="s">
        <v>176</v>
      </c>
      <c r="B1158" s="16" t="s">
        <v>458</v>
      </c>
      <c r="C1158" s="109"/>
      <c r="D1158" s="310">
        <f aca="true" t="shared" si="48" ref="D1158:J1158">ROUND(SUM(D1148:D1157),2)</f>
        <v>0</v>
      </c>
      <c r="E1158" s="310">
        <f t="shared" si="48"/>
        <v>0</v>
      </c>
      <c r="F1158" s="310">
        <f t="shared" si="48"/>
        <v>0</v>
      </c>
      <c r="G1158" s="310">
        <f t="shared" si="48"/>
        <v>0</v>
      </c>
      <c r="H1158" s="310">
        <f t="shared" si="48"/>
        <v>0</v>
      </c>
      <c r="I1158" s="310">
        <f t="shared" si="48"/>
        <v>0</v>
      </c>
      <c r="J1158" s="310">
        <f t="shared" si="48"/>
        <v>0</v>
      </c>
      <c r="K1158" s="310">
        <f t="shared" si="47"/>
        <v>0</v>
      </c>
    </row>
    <row r="1159" spans="1:11" ht="13.5" thickBot="1">
      <c r="A1159" s="2" t="s">
        <v>176</v>
      </c>
      <c r="B1159" s="16" t="s">
        <v>115</v>
      </c>
      <c r="C1159" s="107"/>
      <c r="D1159" s="350">
        <f>ROUND(D1146+D1158,2)</f>
        <v>0</v>
      </c>
      <c r="E1159" s="370">
        <f aca="true" t="shared" si="49" ref="E1159:J1159">ROUND(E1146+E1158,2)</f>
        <v>0</v>
      </c>
      <c r="F1159" s="370">
        <f t="shared" si="49"/>
        <v>0</v>
      </c>
      <c r="G1159" s="370">
        <f t="shared" si="49"/>
        <v>0</v>
      </c>
      <c r="H1159" s="370">
        <f t="shared" si="49"/>
        <v>0</v>
      </c>
      <c r="I1159" s="370">
        <f t="shared" si="49"/>
        <v>0</v>
      </c>
      <c r="J1159" s="370">
        <f t="shared" si="49"/>
        <v>0</v>
      </c>
      <c r="K1159" s="370">
        <f t="shared" si="47"/>
        <v>0</v>
      </c>
    </row>
    <row r="1160" spans="1:11" ht="13.5" thickTop="1">
      <c r="A1160" s="2" t="s">
        <v>176</v>
      </c>
      <c r="B1160" s="165" t="s">
        <v>36</v>
      </c>
      <c r="C1160" s="177"/>
      <c r="D1160" s="326"/>
      <c r="E1160" s="326"/>
      <c r="F1160" s="326"/>
      <c r="G1160" s="326"/>
      <c r="H1160" s="326"/>
      <c r="I1160" s="326"/>
      <c r="J1160" s="326"/>
      <c r="K1160" s="323"/>
    </row>
    <row r="1161" spans="1:11" ht="12.75">
      <c r="A1161" s="2" t="s">
        <v>176</v>
      </c>
      <c r="B1161" s="27" t="s">
        <v>406</v>
      </c>
      <c r="C1161" s="107">
        <v>3610</v>
      </c>
      <c r="D1161" s="213"/>
      <c r="E1161" s="213"/>
      <c r="F1161" s="213"/>
      <c r="G1161" s="213"/>
      <c r="H1161" s="213"/>
      <c r="I1161" s="213"/>
      <c r="J1161" s="213"/>
      <c r="K1161" s="374">
        <f aca="true" t="shared" si="50" ref="K1161:K1168">ROUND(SUM(D1161:J1161),2)</f>
        <v>0</v>
      </c>
    </row>
    <row r="1162" spans="1:11" ht="12.75">
      <c r="A1162" s="2" t="s">
        <v>176</v>
      </c>
      <c r="B1162" s="27" t="s">
        <v>373</v>
      </c>
      <c r="C1162" s="107">
        <v>3620</v>
      </c>
      <c r="D1162" s="213"/>
      <c r="E1162" s="213"/>
      <c r="F1162" s="213"/>
      <c r="G1162" s="213"/>
      <c r="H1162" s="213"/>
      <c r="I1162" s="213"/>
      <c r="J1162" s="213"/>
      <c r="K1162" s="375">
        <f t="shared" si="50"/>
        <v>0</v>
      </c>
    </row>
    <row r="1163" spans="1:11" ht="12.75">
      <c r="A1163" s="2" t="s">
        <v>176</v>
      </c>
      <c r="B1163" s="27" t="s">
        <v>374</v>
      </c>
      <c r="C1163" s="107">
        <v>3630</v>
      </c>
      <c r="D1163" s="213"/>
      <c r="E1163" s="213"/>
      <c r="F1163" s="213"/>
      <c r="G1163" s="213"/>
      <c r="H1163" s="213"/>
      <c r="I1163" s="213"/>
      <c r="J1163" s="213"/>
      <c r="K1163" s="375">
        <f t="shared" si="50"/>
        <v>0</v>
      </c>
    </row>
    <row r="1164" spans="1:11" ht="12.75">
      <c r="A1164" s="2" t="s">
        <v>176</v>
      </c>
      <c r="B1164" s="27" t="s">
        <v>375</v>
      </c>
      <c r="C1164" s="107">
        <v>3640</v>
      </c>
      <c r="D1164" s="213"/>
      <c r="E1164" s="213"/>
      <c r="F1164" s="213"/>
      <c r="G1164" s="213"/>
      <c r="H1164" s="213"/>
      <c r="I1164" s="213"/>
      <c r="J1164" s="213"/>
      <c r="K1164" s="374">
        <f t="shared" si="50"/>
        <v>0</v>
      </c>
    </row>
    <row r="1165" spans="1:11" ht="12.75">
      <c r="A1165" s="2" t="s">
        <v>176</v>
      </c>
      <c r="B1165" s="27" t="s">
        <v>407</v>
      </c>
      <c r="C1165" s="107">
        <v>3650</v>
      </c>
      <c r="D1165" s="213"/>
      <c r="E1165" s="213"/>
      <c r="F1165" s="213"/>
      <c r="G1165" s="213"/>
      <c r="H1165" s="213"/>
      <c r="I1165" s="213"/>
      <c r="J1165" s="213"/>
      <c r="K1165" s="375">
        <f t="shared" si="50"/>
        <v>0</v>
      </c>
    </row>
    <row r="1166" spans="1:11" ht="12.75">
      <c r="A1166" s="2" t="s">
        <v>176</v>
      </c>
      <c r="B1166" s="27" t="s">
        <v>376</v>
      </c>
      <c r="C1166" s="107">
        <v>3660</v>
      </c>
      <c r="D1166" s="213"/>
      <c r="E1166" s="213"/>
      <c r="F1166" s="213"/>
      <c r="G1166" s="213"/>
      <c r="H1166" s="213"/>
      <c r="I1166" s="213"/>
      <c r="J1166" s="213"/>
      <c r="K1166" s="374">
        <f t="shared" si="50"/>
        <v>0</v>
      </c>
    </row>
    <row r="1167" spans="1:11" ht="12.75">
      <c r="A1167" s="2" t="s">
        <v>176</v>
      </c>
      <c r="B1167" s="27" t="s">
        <v>377</v>
      </c>
      <c r="C1167" s="107">
        <v>3670</v>
      </c>
      <c r="D1167" s="213"/>
      <c r="E1167" s="213"/>
      <c r="F1167" s="213"/>
      <c r="G1167" s="213"/>
      <c r="H1167" s="213"/>
      <c r="I1167" s="213"/>
      <c r="J1167" s="213"/>
      <c r="K1167" s="375">
        <f t="shared" si="50"/>
        <v>0</v>
      </c>
    </row>
    <row r="1168" spans="1:11" ht="13.5" thickBot="1">
      <c r="A1168" s="2" t="s">
        <v>176</v>
      </c>
      <c r="B1168" s="162" t="s">
        <v>379</v>
      </c>
      <c r="C1168" s="108">
        <v>3600</v>
      </c>
      <c r="D1168" s="310">
        <f>ROUND(SUM(D1161:D1167),2)</f>
        <v>0</v>
      </c>
      <c r="E1168" s="310">
        <f aca="true" t="shared" si="51" ref="E1168:J1168">ROUND(SUM(E1161:E1167),2)</f>
        <v>0</v>
      </c>
      <c r="F1168" s="310">
        <f t="shared" si="51"/>
        <v>0</v>
      </c>
      <c r="G1168" s="310">
        <f t="shared" si="51"/>
        <v>0</v>
      </c>
      <c r="H1168" s="310">
        <f t="shared" si="51"/>
        <v>0</v>
      </c>
      <c r="I1168" s="310">
        <f t="shared" si="51"/>
        <v>0</v>
      </c>
      <c r="J1168" s="310">
        <f t="shared" si="51"/>
        <v>0</v>
      </c>
      <c r="K1168" s="332">
        <f t="shared" si="50"/>
        <v>0</v>
      </c>
    </row>
    <row r="1169" spans="1:11" ht="12.75">
      <c r="A1169" s="2" t="s">
        <v>176</v>
      </c>
      <c r="B1169" s="188" t="s">
        <v>37</v>
      </c>
      <c r="C1169" s="67"/>
      <c r="D1169" s="326"/>
      <c r="E1169" s="326"/>
      <c r="F1169" s="326"/>
      <c r="G1169" s="326"/>
      <c r="H1169" s="326"/>
      <c r="I1169" s="326"/>
      <c r="J1169" s="326"/>
      <c r="K1169" s="323"/>
    </row>
    <row r="1170" spans="1:11" ht="12.75">
      <c r="A1170" s="2" t="s">
        <v>176</v>
      </c>
      <c r="B1170" s="117" t="s">
        <v>408</v>
      </c>
      <c r="C1170" s="6">
        <v>910</v>
      </c>
      <c r="D1170" s="133"/>
      <c r="E1170" s="133"/>
      <c r="F1170" s="133"/>
      <c r="G1170" s="133"/>
      <c r="H1170" s="133"/>
      <c r="I1170" s="133"/>
      <c r="J1170" s="133"/>
      <c r="K1170" s="374">
        <f>ROUND(SUM(D1170:J1170),2)</f>
        <v>0</v>
      </c>
    </row>
    <row r="1171" spans="1:11" ht="12.75">
      <c r="A1171" s="2" t="s">
        <v>176</v>
      </c>
      <c r="B1171" s="117" t="s">
        <v>380</v>
      </c>
      <c r="C1171" s="6">
        <v>920</v>
      </c>
      <c r="D1171" s="134"/>
      <c r="E1171" s="134"/>
      <c r="F1171" s="134"/>
      <c r="G1171" s="134"/>
      <c r="H1171" s="134"/>
      <c r="I1171" s="134"/>
      <c r="J1171" s="134"/>
      <c r="K1171" s="375">
        <f aca="true" t="shared" si="52" ref="K1171:K1181">ROUND(SUM(D1171:J1171),2)</f>
        <v>0</v>
      </c>
    </row>
    <row r="1172" spans="1:11" ht="12.75">
      <c r="A1172" s="2" t="s">
        <v>176</v>
      </c>
      <c r="B1172" s="117" t="s">
        <v>381</v>
      </c>
      <c r="C1172" s="6">
        <v>930</v>
      </c>
      <c r="D1172" s="134"/>
      <c r="E1172" s="134"/>
      <c r="F1172" s="134"/>
      <c r="G1172" s="134"/>
      <c r="H1172" s="134"/>
      <c r="I1172" s="134"/>
      <c r="J1172" s="134"/>
      <c r="K1172" s="375">
        <f t="shared" si="52"/>
        <v>0</v>
      </c>
    </row>
    <row r="1173" spans="1:11" ht="12.75">
      <c r="A1173" s="2" t="s">
        <v>176</v>
      </c>
      <c r="B1173" s="117" t="s">
        <v>382</v>
      </c>
      <c r="C1173" s="6">
        <v>940</v>
      </c>
      <c r="D1173" s="134"/>
      <c r="E1173" s="134"/>
      <c r="F1173" s="134"/>
      <c r="G1173" s="134"/>
      <c r="H1173" s="134"/>
      <c r="I1173" s="134"/>
      <c r="J1173" s="134"/>
      <c r="K1173" s="375">
        <f t="shared" si="52"/>
        <v>0</v>
      </c>
    </row>
    <row r="1174" spans="1:11" ht="12.75">
      <c r="A1174" s="2" t="s">
        <v>176</v>
      </c>
      <c r="B1174" s="117" t="s">
        <v>407</v>
      </c>
      <c r="C1174" s="6">
        <v>950</v>
      </c>
      <c r="D1174" s="134"/>
      <c r="E1174" s="134"/>
      <c r="F1174" s="134"/>
      <c r="G1174" s="134"/>
      <c r="H1174" s="134"/>
      <c r="I1174" s="134"/>
      <c r="J1174" s="134"/>
      <c r="K1174" s="375">
        <f t="shared" si="52"/>
        <v>0</v>
      </c>
    </row>
    <row r="1175" spans="1:11" ht="12.75">
      <c r="A1175" s="2" t="s">
        <v>176</v>
      </c>
      <c r="B1175" s="117" t="s">
        <v>383</v>
      </c>
      <c r="C1175" s="6">
        <v>960</v>
      </c>
      <c r="D1175" s="134"/>
      <c r="E1175" s="134"/>
      <c r="F1175" s="134"/>
      <c r="G1175" s="134"/>
      <c r="H1175" s="134"/>
      <c r="I1175" s="134"/>
      <c r="J1175" s="134"/>
      <c r="K1175" s="375">
        <f t="shared" si="52"/>
        <v>0</v>
      </c>
    </row>
    <row r="1176" spans="1:11" ht="12.75">
      <c r="A1176" s="2" t="s">
        <v>176</v>
      </c>
      <c r="B1176" s="117" t="s">
        <v>384</v>
      </c>
      <c r="C1176" s="6">
        <v>970</v>
      </c>
      <c r="D1176" s="134"/>
      <c r="E1176" s="134"/>
      <c r="F1176" s="134"/>
      <c r="G1176" s="134"/>
      <c r="H1176" s="134"/>
      <c r="I1176" s="134"/>
      <c r="J1176" s="134"/>
      <c r="K1176" s="375">
        <f t="shared" si="52"/>
        <v>0</v>
      </c>
    </row>
    <row r="1177" spans="1:11" ht="13.5" thickBot="1">
      <c r="A1177" s="2" t="s">
        <v>176</v>
      </c>
      <c r="B1177" s="117" t="s">
        <v>386</v>
      </c>
      <c r="C1177" s="6">
        <v>9700</v>
      </c>
      <c r="D1177" s="310">
        <f>ROUND(SUM(D1170:D1176),2)</f>
        <v>0</v>
      </c>
      <c r="E1177" s="310">
        <f aca="true" t="shared" si="53" ref="E1177:J1177">ROUND(SUM(E1170:E1176),2)</f>
        <v>0</v>
      </c>
      <c r="F1177" s="310">
        <f t="shared" si="53"/>
        <v>0</v>
      </c>
      <c r="G1177" s="310">
        <f t="shared" si="53"/>
        <v>0</v>
      </c>
      <c r="H1177" s="310">
        <f t="shared" si="53"/>
        <v>0</v>
      </c>
      <c r="I1177" s="310">
        <f t="shared" si="53"/>
        <v>0</v>
      </c>
      <c r="J1177" s="310">
        <f t="shared" si="53"/>
        <v>0</v>
      </c>
      <c r="K1177" s="332">
        <f t="shared" si="52"/>
        <v>0</v>
      </c>
    </row>
    <row r="1178" spans="1:11" ht="13.5" thickBot="1">
      <c r="A1178" s="2" t="s">
        <v>176</v>
      </c>
      <c r="B1178" s="16" t="s">
        <v>183</v>
      </c>
      <c r="C1178" s="109"/>
      <c r="D1178" s="350">
        <f>ROUND(D1159+D1168+D1177,2)</f>
        <v>0</v>
      </c>
      <c r="E1178" s="370">
        <f aca="true" t="shared" si="54" ref="E1178:J1178">ROUND(E1159+E1168+E1177,2)</f>
        <v>0</v>
      </c>
      <c r="F1178" s="370">
        <f t="shared" si="54"/>
        <v>0</v>
      </c>
      <c r="G1178" s="370">
        <f t="shared" si="54"/>
        <v>0</v>
      </c>
      <c r="H1178" s="370">
        <f t="shared" si="54"/>
        <v>0</v>
      </c>
      <c r="I1178" s="370">
        <f t="shared" si="54"/>
        <v>0</v>
      </c>
      <c r="J1178" s="370">
        <f t="shared" si="54"/>
        <v>0</v>
      </c>
      <c r="K1178" s="350">
        <f t="shared" si="52"/>
        <v>0</v>
      </c>
    </row>
    <row r="1179" spans="1:11" ht="13.5" thickTop="1">
      <c r="A1179" s="2" t="s">
        <v>176</v>
      </c>
      <c r="B1179" s="106" t="s">
        <v>540</v>
      </c>
      <c r="C1179" s="107">
        <v>2880</v>
      </c>
      <c r="D1179" s="213"/>
      <c r="E1179" s="213"/>
      <c r="F1179" s="213"/>
      <c r="G1179" s="213"/>
      <c r="H1179" s="213"/>
      <c r="I1179" s="213"/>
      <c r="J1179" s="213"/>
      <c r="K1179" s="374">
        <f t="shared" si="52"/>
        <v>0</v>
      </c>
    </row>
    <row r="1180" spans="1:11" ht="12.75">
      <c r="A1180" s="2" t="s">
        <v>176</v>
      </c>
      <c r="B1180" s="106" t="s">
        <v>257</v>
      </c>
      <c r="C1180" s="107">
        <v>2896</v>
      </c>
      <c r="D1180" s="134"/>
      <c r="E1180" s="134"/>
      <c r="F1180" s="134"/>
      <c r="G1180" s="134"/>
      <c r="H1180" s="134"/>
      <c r="I1180" s="134"/>
      <c r="J1180" s="134"/>
      <c r="K1180" s="374">
        <f t="shared" si="52"/>
        <v>0</v>
      </c>
    </row>
    <row r="1181" spans="1:11" ht="12.75">
      <c r="A1181" s="2" t="s">
        <v>176</v>
      </c>
      <c r="B1181" s="106" t="s">
        <v>541</v>
      </c>
      <c r="C1181" s="107">
        <v>2780</v>
      </c>
      <c r="D1181" s="134"/>
      <c r="E1181" s="134"/>
      <c r="F1181" s="134"/>
      <c r="G1181" s="134"/>
      <c r="H1181" s="134"/>
      <c r="I1181" s="134"/>
      <c r="J1181" s="134"/>
      <c r="K1181" s="375">
        <f t="shared" si="52"/>
        <v>0</v>
      </c>
    </row>
    <row r="1182" spans="2:11" ht="12.75">
      <c r="B1182" s="35"/>
      <c r="C1182" s="41"/>
      <c r="D1182" s="7"/>
      <c r="E1182" s="7"/>
      <c r="F1182" s="7"/>
      <c r="G1182" s="7"/>
      <c r="H1182" s="7"/>
      <c r="I1182" s="7"/>
      <c r="J1182" s="7"/>
      <c r="K1182" s="7"/>
    </row>
    <row r="1183" spans="2:11" ht="12.75">
      <c r="B1183" s="35" t="s">
        <v>41</v>
      </c>
      <c r="C1183" s="41"/>
      <c r="D1183" s="7"/>
      <c r="E1183" s="7"/>
      <c r="F1183" s="7"/>
      <c r="G1183" s="7"/>
      <c r="H1183" s="7"/>
      <c r="I1183" s="7"/>
      <c r="J1183" s="7"/>
      <c r="K1183" s="7"/>
    </row>
    <row r="1184" spans="1:11" ht="12.75">
      <c r="A1184" s="5"/>
      <c r="B1184" s="5"/>
      <c r="C1184" s="5"/>
      <c r="D1184" s="79"/>
      <c r="E1184" s="79"/>
      <c r="F1184" s="79"/>
      <c r="G1184" s="79"/>
      <c r="H1184" s="79"/>
      <c r="I1184" s="79"/>
      <c r="J1184" s="79"/>
      <c r="K1184" s="79"/>
    </row>
    <row r="1185" spans="1:11" ht="12.75">
      <c r="A1185" s="5"/>
      <c r="B1185" s="5"/>
      <c r="C1185" s="5"/>
      <c r="D1185" s="79"/>
      <c r="E1185" s="79"/>
      <c r="F1185" s="79"/>
      <c r="G1185" s="79"/>
      <c r="H1185" s="79"/>
      <c r="I1185" s="79"/>
      <c r="J1185" s="79"/>
      <c r="K1185" s="79"/>
    </row>
    <row r="1186" spans="1:12" ht="12.75">
      <c r="A1186" s="2" t="s">
        <v>212</v>
      </c>
      <c r="B1186" s="23" t="str">
        <f>$B$1</f>
        <v>DISTRICT SCHOOL BOARD OF GULF COUNTY </v>
      </c>
      <c r="C1186" s="189"/>
      <c r="D1186" s="7"/>
      <c r="E1186" s="7"/>
      <c r="F1186" s="7"/>
      <c r="G1186" s="7"/>
      <c r="H1186" s="172"/>
      <c r="I1186" s="7"/>
      <c r="J1186" s="79"/>
      <c r="K1186" s="7"/>
      <c r="L1186" s="5"/>
    </row>
    <row r="1187" spans="1:12" ht="12.75">
      <c r="A1187" s="2" t="s">
        <v>176</v>
      </c>
      <c r="B1187" s="23" t="s">
        <v>525</v>
      </c>
      <c r="C1187" s="189"/>
      <c r="D1187" s="7"/>
      <c r="E1187" s="7"/>
      <c r="F1187" s="7"/>
      <c r="G1187" s="7"/>
      <c r="H1187" s="7"/>
      <c r="I1187" s="7"/>
      <c r="J1187" s="79"/>
      <c r="K1187" s="190" t="s">
        <v>246</v>
      </c>
      <c r="L1187" s="5"/>
    </row>
    <row r="1188" spans="1:12" ht="12.75">
      <c r="A1188" s="2" t="s">
        <v>176</v>
      </c>
      <c r="B1188" s="35" t="str">
        <f>+B4</f>
        <v>For the Fiscal Year Ended June 30, 2011</v>
      </c>
      <c r="C1188" s="189"/>
      <c r="D1188" s="7"/>
      <c r="E1188" s="7"/>
      <c r="F1188" s="7"/>
      <c r="G1188" s="7"/>
      <c r="H1188" s="7"/>
      <c r="I1188" s="7"/>
      <c r="J1188" s="79"/>
      <c r="K1188" s="173" t="s">
        <v>129</v>
      </c>
      <c r="L1188" s="5"/>
    </row>
    <row r="1189" spans="1:12" ht="12.75">
      <c r="A1189" s="2" t="s">
        <v>176</v>
      </c>
      <c r="B1189" s="73"/>
      <c r="C1189" s="191"/>
      <c r="D1189" s="192" t="s">
        <v>609</v>
      </c>
      <c r="E1189" s="192" t="s">
        <v>609</v>
      </c>
      <c r="F1189" s="192" t="s">
        <v>609</v>
      </c>
      <c r="G1189" s="192" t="s">
        <v>609</v>
      </c>
      <c r="H1189" s="192" t="s">
        <v>609</v>
      </c>
      <c r="I1189" s="192" t="s">
        <v>232</v>
      </c>
      <c r="J1189" s="193" t="s">
        <v>235</v>
      </c>
      <c r="K1189" s="194"/>
      <c r="L1189" s="5"/>
    </row>
    <row r="1190" spans="1:12" ht="12.75">
      <c r="A1190" s="2" t="s">
        <v>176</v>
      </c>
      <c r="B1190" s="80"/>
      <c r="C1190" s="181" t="s">
        <v>4</v>
      </c>
      <c r="D1190" s="195" t="s">
        <v>231</v>
      </c>
      <c r="E1190" s="195" t="s">
        <v>231</v>
      </c>
      <c r="F1190" s="195" t="s">
        <v>231</v>
      </c>
      <c r="G1190" s="195" t="s">
        <v>231</v>
      </c>
      <c r="H1190" s="195" t="s">
        <v>231</v>
      </c>
      <c r="I1190" s="195" t="s">
        <v>233</v>
      </c>
      <c r="J1190" s="195" t="s">
        <v>234</v>
      </c>
      <c r="K1190" s="196"/>
      <c r="L1190" s="5"/>
    </row>
    <row r="1191" spans="1:12" ht="12.75">
      <c r="A1191" s="2" t="s">
        <v>176</v>
      </c>
      <c r="B1191" s="137"/>
      <c r="C1191" s="181" t="s">
        <v>6</v>
      </c>
      <c r="D1191" s="197">
        <v>711</v>
      </c>
      <c r="E1191" s="197">
        <v>712</v>
      </c>
      <c r="F1191" s="197">
        <v>713</v>
      </c>
      <c r="G1191" s="197">
        <v>714</v>
      </c>
      <c r="H1191" s="197">
        <v>715</v>
      </c>
      <c r="I1191" s="197">
        <v>731</v>
      </c>
      <c r="J1191" s="197">
        <v>791</v>
      </c>
      <c r="K1191" s="198" t="s">
        <v>95</v>
      </c>
      <c r="L1191" s="5"/>
    </row>
    <row r="1192" spans="1:12" ht="12.75">
      <c r="A1192" s="2" t="s">
        <v>176</v>
      </c>
      <c r="B1192" s="104" t="s">
        <v>102</v>
      </c>
      <c r="C1192" s="177"/>
      <c r="D1192" s="376"/>
      <c r="E1192" s="376"/>
      <c r="F1192" s="376"/>
      <c r="G1192" s="376"/>
      <c r="H1192" s="376"/>
      <c r="I1192" s="376"/>
      <c r="J1192" s="376"/>
      <c r="K1192" s="377"/>
      <c r="L1192" s="5"/>
    </row>
    <row r="1193" spans="1:12" ht="12.75">
      <c r="A1193" s="2" t="s">
        <v>177</v>
      </c>
      <c r="B1193" s="106" t="s">
        <v>103</v>
      </c>
      <c r="C1193" s="107">
        <v>3481</v>
      </c>
      <c r="D1193" s="213"/>
      <c r="E1193" s="213"/>
      <c r="F1193" s="213"/>
      <c r="G1193" s="213"/>
      <c r="H1193" s="213"/>
      <c r="I1193" s="213"/>
      <c r="J1193" s="213"/>
      <c r="K1193" s="327">
        <f>ROUND(SUM(D1193:J1193),2)</f>
        <v>0</v>
      </c>
      <c r="L1193" s="12"/>
    </row>
    <row r="1194" spans="1:12" ht="12.75">
      <c r="A1194" s="2" t="s">
        <v>177</v>
      </c>
      <c r="B1194" s="106" t="s">
        <v>104</v>
      </c>
      <c r="C1194" s="107">
        <v>3482</v>
      </c>
      <c r="D1194" s="213"/>
      <c r="E1194" s="213"/>
      <c r="F1194" s="213"/>
      <c r="G1194" s="213"/>
      <c r="H1194" s="213"/>
      <c r="I1194" s="213"/>
      <c r="J1194" s="213"/>
      <c r="K1194" s="327">
        <f>ROUND(SUM(D1194:J1194),2)</f>
        <v>0</v>
      </c>
      <c r="L1194" s="12"/>
    </row>
    <row r="1195" spans="1:12" ht="12.75">
      <c r="A1195" s="2" t="s">
        <v>177</v>
      </c>
      <c r="B1195" s="106" t="s">
        <v>105</v>
      </c>
      <c r="C1195" s="107">
        <v>3484</v>
      </c>
      <c r="D1195" s="213"/>
      <c r="E1195" s="213"/>
      <c r="F1195" s="213"/>
      <c r="G1195" s="213"/>
      <c r="H1195" s="213"/>
      <c r="I1195" s="213"/>
      <c r="J1195" s="213"/>
      <c r="K1195" s="327">
        <f>ROUND(SUM(D1195:J1195),2)</f>
        <v>0</v>
      </c>
      <c r="L1195" s="12"/>
    </row>
    <row r="1196" spans="1:12" ht="12.75">
      <c r="A1196" s="2" t="s">
        <v>177</v>
      </c>
      <c r="B1196" s="106" t="s">
        <v>117</v>
      </c>
      <c r="C1196" s="107">
        <v>3489</v>
      </c>
      <c r="D1196" s="213"/>
      <c r="E1196" s="213"/>
      <c r="F1196" s="213"/>
      <c r="G1196" s="213"/>
      <c r="H1196" s="213"/>
      <c r="I1196" s="213"/>
      <c r="J1196" s="213"/>
      <c r="K1196" s="327">
        <f>ROUND(SUM(D1196:J1196),2)</f>
        <v>0</v>
      </c>
      <c r="L1196" s="12"/>
    </row>
    <row r="1197" spans="1:12" ht="13.5" thickBot="1">
      <c r="A1197" s="2" t="s">
        <v>176</v>
      </c>
      <c r="B1197" s="16" t="s">
        <v>456</v>
      </c>
      <c r="C1197" s="109"/>
      <c r="D1197" s="310">
        <f aca="true" t="shared" si="55" ref="D1197:J1197">ROUND(SUM(D1193:D1196),2)</f>
        <v>0</v>
      </c>
      <c r="E1197" s="310">
        <f t="shared" si="55"/>
        <v>0</v>
      </c>
      <c r="F1197" s="310">
        <f t="shared" si="55"/>
        <v>0</v>
      </c>
      <c r="G1197" s="310">
        <f t="shared" si="55"/>
        <v>0</v>
      </c>
      <c r="H1197" s="310">
        <f t="shared" si="55"/>
        <v>0</v>
      </c>
      <c r="I1197" s="310">
        <f t="shared" si="55"/>
        <v>0</v>
      </c>
      <c r="J1197" s="310">
        <f t="shared" si="55"/>
        <v>0</v>
      </c>
      <c r="K1197" s="310">
        <f>ROUND(SUM(D1197:J1197),2)</f>
        <v>0</v>
      </c>
      <c r="L1197" s="12"/>
    </row>
    <row r="1198" spans="1:12" ht="12.75">
      <c r="A1198" s="2" t="s">
        <v>176</v>
      </c>
      <c r="B1198" s="26" t="s">
        <v>107</v>
      </c>
      <c r="C1198" s="108"/>
      <c r="D1198" s="323"/>
      <c r="E1198" s="323"/>
      <c r="F1198" s="323"/>
      <c r="G1198" s="323"/>
      <c r="H1198" s="323"/>
      <c r="I1198" s="323"/>
      <c r="J1198" s="323"/>
      <c r="K1198" s="323"/>
      <c r="L1198" s="12"/>
    </row>
    <row r="1199" spans="1:12" ht="12.75">
      <c r="A1199" s="2" t="s">
        <v>177</v>
      </c>
      <c r="B1199" s="106" t="s">
        <v>19</v>
      </c>
      <c r="C1199" s="86">
        <v>100</v>
      </c>
      <c r="D1199" s="133"/>
      <c r="E1199" s="133"/>
      <c r="F1199" s="133"/>
      <c r="G1199" s="133"/>
      <c r="H1199" s="133"/>
      <c r="I1199" s="133"/>
      <c r="J1199" s="133"/>
      <c r="K1199" s="374">
        <f aca="true" t="shared" si="56" ref="K1199:K1208">ROUND(SUM(D1199:J1199),2)</f>
        <v>0</v>
      </c>
      <c r="L1199" s="12"/>
    </row>
    <row r="1200" spans="1:12" ht="12.75">
      <c r="A1200" s="2" t="s">
        <v>177</v>
      </c>
      <c r="B1200" s="106" t="s">
        <v>108</v>
      </c>
      <c r="C1200" s="86">
        <v>200</v>
      </c>
      <c r="D1200" s="133"/>
      <c r="E1200" s="133"/>
      <c r="F1200" s="133"/>
      <c r="G1200" s="133"/>
      <c r="H1200" s="133"/>
      <c r="I1200" s="133"/>
      <c r="J1200" s="133"/>
      <c r="K1200" s="374">
        <f t="shared" si="56"/>
        <v>0</v>
      </c>
      <c r="L1200" s="12"/>
    </row>
    <row r="1201" spans="1:12" ht="12.75">
      <c r="A1201" s="2" t="s">
        <v>177</v>
      </c>
      <c r="B1201" s="106" t="s">
        <v>109</v>
      </c>
      <c r="C1201" s="107">
        <v>300</v>
      </c>
      <c r="D1201" s="133"/>
      <c r="E1201" s="133"/>
      <c r="F1201" s="133"/>
      <c r="G1201" s="133"/>
      <c r="H1201" s="133"/>
      <c r="I1201" s="133"/>
      <c r="J1201" s="133"/>
      <c r="K1201" s="374">
        <f t="shared" si="56"/>
        <v>0</v>
      </c>
      <c r="L1201" s="12"/>
    </row>
    <row r="1202" spans="1:12" ht="12.75">
      <c r="A1202" s="2" t="s">
        <v>177</v>
      </c>
      <c r="B1202" s="106" t="s">
        <v>110</v>
      </c>
      <c r="C1202" s="107">
        <v>400</v>
      </c>
      <c r="D1202" s="133"/>
      <c r="E1202" s="133"/>
      <c r="F1202" s="133"/>
      <c r="G1202" s="133"/>
      <c r="H1202" s="133"/>
      <c r="I1202" s="133"/>
      <c r="J1202" s="133"/>
      <c r="K1202" s="374">
        <f t="shared" si="56"/>
        <v>0</v>
      </c>
      <c r="L1202" s="12"/>
    </row>
    <row r="1203" spans="1:12" ht="12.75">
      <c r="A1203" s="2" t="s">
        <v>177</v>
      </c>
      <c r="B1203" s="106" t="s">
        <v>111</v>
      </c>
      <c r="C1203" s="107">
        <v>500</v>
      </c>
      <c r="D1203" s="133"/>
      <c r="E1203" s="133"/>
      <c r="F1203" s="133"/>
      <c r="G1203" s="133"/>
      <c r="H1203" s="133"/>
      <c r="I1203" s="133"/>
      <c r="J1203" s="133"/>
      <c r="K1203" s="374">
        <f t="shared" si="56"/>
        <v>0</v>
      </c>
      <c r="L1203" s="12"/>
    </row>
    <row r="1204" spans="1:12" ht="12.75">
      <c r="A1204" s="2" t="s">
        <v>177</v>
      </c>
      <c r="B1204" s="106" t="s">
        <v>76</v>
      </c>
      <c r="C1204" s="107">
        <v>600</v>
      </c>
      <c r="D1204" s="133"/>
      <c r="E1204" s="133"/>
      <c r="F1204" s="133"/>
      <c r="G1204" s="133"/>
      <c r="H1204" s="133"/>
      <c r="I1204" s="133"/>
      <c r="J1204" s="133"/>
      <c r="K1204" s="374">
        <f t="shared" si="56"/>
        <v>0</v>
      </c>
      <c r="L1204" s="12"/>
    </row>
    <row r="1205" spans="1:12" ht="12.75">
      <c r="A1205" s="2" t="s">
        <v>177</v>
      </c>
      <c r="B1205" s="106" t="s">
        <v>112</v>
      </c>
      <c r="C1205" s="107">
        <v>700</v>
      </c>
      <c r="D1205" s="133"/>
      <c r="E1205" s="133"/>
      <c r="F1205" s="133"/>
      <c r="G1205" s="133"/>
      <c r="H1205" s="133"/>
      <c r="I1205" s="133"/>
      <c r="J1205" s="133"/>
      <c r="K1205" s="374">
        <f t="shared" si="56"/>
        <v>0</v>
      </c>
      <c r="L1205" s="12"/>
    </row>
    <row r="1206" spans="1:12" ht="12.75">
      <c r="A1206" s="2" t="s">
        <v>177</v>
      </c>
      <c r="B1206" s="106" t="s">
        <v>264</v>
      </c>
      <c r="C1206" s="107">
        <v>780</v>
      </c>
      <c r="D1206" s="133"/>
      <c r="E1206" s="133"/>
      <c r="F1206" s="133"/>
      <c r="G1206" s="133"/>
      <c r="H1206" s="133"/>
      <c r="I1206" s="133"/>
      <c r="J1206" s="133"/>
      <c r="K1206" s="374">
        <f t="shared" si="56"/>
        <v>0</v>
      </c>
      <c r="L1206" s="12"/>
    </row>
    <row r="1207" spans="1:12" ht="13.5" thickBot="1">
      <c r="A1207" s="2" t="s">
        <v>176</v>
      </c>
      <c r="B1207" s="16" t="s">
        <v>457</v>
      </c>
      <c r="C1207" s="109"/>
      <c r="D1207" s="310">
        <f aca="true" t="shared" si="57" ref="D1207:J1207">ROUND(SUM(D1199:D1206),2)</f>
        <v>0</v>
      </c>
      <c r="E1207" s="310">
        <f t="shared" si="57"/>
        <v>0</v>
      </c>
      <c r="F1207" s="310">
        <f t="shared" si="57"/>
        <v>0</v>
      </c>
      <c r="G1207" s="310">
        <f t="shared" si="57"/>
        <v>0</v>
      </c>
      <c r="H1207" s="310">
        <f t="shared" si="57"/>
        <v>0</v>
      </c>
      <c r="I1207" s="310">
        <f t="shared" si="57"/>
        <v>0</v>
      </c>
      <c r="J1207" s="310">
        <f t="shared" si="57"/>
        <v>0</v>
      </c>
      <c r="K1207" s="310">
        <f t="shared" si="56"/>
        <v>0</v>
      </c>
      <c r="L1207" s="12"/>
    </row>
    <row r="1208" spans="1:12" ht="13.5" thickBot="1">
      <c r="A1208" s="2" t="s">
        <v>176</v>
      </c>
      <c r="B1208" s="16" t="s">
        <v>113</v>
      </c>
      <c r="C1208" s="109"/>
      <c r="D1208" s="310">
        <f>ROUND(D1197-D1207,2)</f>
        <v>0</v>
      </c>
      <c r="E1208" s="310">
        <f aca="true" t="shared" si="58" ref="E1208:J1208">ROUND(E1197-E1207,2)</f>
        <v>0</v>
      </c>
      <c r="F1208" s="310">
        <f t="shared" si="58"/>
        <v>0</v>
      </c>
      <c r="G1208" s="310">
        <f t="shared" si="58"/>
        <v>0</v>
      </c>
      <c r="H1208" s="310">
        <f t="shared" si="58"/>
        <v>0</v>
      </c>
      <c r="I1208" s="310">
        <f t="shared" si="58"/>
        <v>0</v>
      </c>
      <c r="J1208" s="310">
        <f t="shared" si="58"/>
        <v>0</v>
      </c>
      <c r="K1208" s="310">
        <f t="shared" si="56"/>
        <v>0</v>
      </c>
      <c r="L1208" s="12"/>
    </row>
    <row r="1209" spans="1:12" ht="12.75">
      <c r="A1209" s="2" t="s">
        <v>176</v>
      </c>
      <c r="B1209" s="26" t="s">
        <v>178</v>
      </c>
      <c r="C1209" s="108"/>
      <c r="D1209" s="323"/>
      <c r="E1209" s="323"/>
      <c r="F1209" s="323"/>
      <c r="G1209" s="323"/>
      <c r="H1209" s="323"/>
      <c r="I1209" s="323"/>
      <c r="J1209" s="323"/>
      <c r="K1209" s="323"/>
      <c r="L1209" s="12"/>
    </row>
    <row r="1210" spans="1:12" ht="12.75">
      <c r="A1210" s="2" t="s">
        <v>179</v>
      </c>
      <c r="B1210" s="106" t="s">
        <v>61</v>
      </c>
      <c r="C1210" s="107">
        <v>3431</v>
      </c>
      <c r="D1210" s="213"/>
      <c r="E1210" s="213"/>
      <c r="F1210" s="213"/>
      <c r="G1210" s="213"/>
      <c r="H1210" s="213"/>
      <c r="I1210" s="213"/>
      <c r="J1210" s="213"/>
      <c r="K1210" s="327">
        <f aca="true" t="shared" si="59" ref="K1210:K1243">ROUND(SUM(D1210:J1210),2)</f>
        <v>0</v>
      </c>
      <c r="L1210" s="12"/>
    </row>
    <row r="1211" spans="1:12" ht="12.75">
      <c r="A1211" s="2" t="s">
        <v>179</v>
      </c>
      <c r="B1211" s="106" t="s">
        <v>156</v>
      </c>
      <c r="C1211" s="107">
        <v>3432</v>
      </c>
      <c r="D1211" s="213"/>
      <c r="E1211" s="213"/>
      <c r="F1211" s="213"/>
      <c r="G1211" s="213"/>
      <c r="H1211" s="213"/>
      <c r="I1211" s="213"/>
      <c r="J1211" s="213"/>
      <c r="K1211" s="327">
        <f t="shared" si="59"/>
        <v>0</v>
      </c>
      <c r="L1211" s="12"/>
    </row>
    <row r="1212" spans="1:12" ht="12.75">
      <c r="A1212" s="2" t="s">
        <v>179</v>
      </c>
      <c r="B1212" s="106" t="s">
        <v>230</v>
      </c>
      <c r="C1212" s="107">
        <v>3433</v>
      </c>
      <c r="D1212" s="213"/>
      <c r="E1212" s="213"/>
      <c r="F1212" s="213"/>
      <c r="G1212" s="213"/>
      <c r="H1212" s="213"/>
      <c r="I1212" s="213"/>
      <c r="J1212" s="213"/>
      <c r="K1212" s="327">
        <f t="shared" si="59"/>
        <v>0</v>
      </c>
      <c r="L1212" s="12"/>
    </row>
    <row r="1213" spans="1:12" ht="12.75">
      <c r="A1213" s="2" t="s">
        <v>179</v>
      </c>
      <c r="B1213" s="106" t="s">
        <v>114</v>
      </c>
      <c r="C1213" s="107">
        <v>3440</v>
      </c>
      <c r="D1213" s="213"/>
      <c r="E1213" s="213"/>
      <c r="F1213" s="213"/>
      <c r="G1213" s="213"/>
      <c r="H1213" s="213"/>
      <c r="I1213" s="213"/>
      <c r="J1213" s="213"/>
      <c r="K1213" s="327">
        <f t="shared" si="59"/>
        <v>0</v>
      </c>
      <c r="L1213" s="12"/>
    </row>
    <row r="1214" spans="1:12" ht="12.75">
      <c r="A1214" s="2" t="s">
        <v>179</v>
      </c>
      <c r="B1214" s="106" t="s">
        <v>275</v>
      </c>
      <c r="C1214" s="107">
        <v>3495</v>
      </c>
      <c r="D1214" s="213"/>
      <c r="E1214" s="213"/>
      <c r="F1214" s="213"/>
      <c r="G1214" s="213"/>
      <c r="H1214" s="213"/>
      <c r="I1214" s="213"/>
      <c r="J1214" s="213"/>
      <c r="K1214" s="327">
        <f t="shared" si="59"/>
        <v>0</v>
      </c>
      <c r="L1214" s="12"/>
    </row>
    <row r="1215" spans="1:12" ht="12.75">
      <c r="A1215" s="2" t="s">
        <v>179</v>
      </c>
      <c r="B1215" s="106" t="s">
        <v>35</v>
      </c>
      <c r="C1215" s="107">
        <v>3740</v>
      </c>
      <c r="D1215" s="213"/>
      <c r="E1215" s="213"/>
      <c r="F1215" s="213"/>
      <c r="G1215" s="213"/>
      <c r="H1215" s="213"/>
      <c r="I1215" s="213"/>
      <c r="J1215" s="213"/>
      <c r="K1215" s="327">
        <f t="shared" si="59"/>
        <v>0</v>
      </c>
      <c r="L1215" s="12"/>
    </row>
    <row r="1216" spans="1:12" ht="12.75">
      <c r="A1216" s="2" t="s">
        <v>179</v>
      </c>
      <c r="B1216" s="106" t="s">
        <v>180</v>
      </c>
      <c r="C1216" s="107">
        <v>3780</v>
      </c>
      <c r="D1216" s="213"/>
      <c r="E1216" s="213"/>
      <c r="F1216" s="213"/>
      <c r="G1216" s="213"/>
      <c r="H1216" s="213"/>
      <c r="I1216" s="213"/>
      <c r="J1216" s="213"/>
      <c r="K1216" s="327">
        <f t="shared" si="59"/>
        <v>0</v>
      </c>
      <c r="L1216" s="12"/>
    </row>
    <row r="1217" spans="1:12" ht="12.75">
      <c r="A1217" s="2" t="s">
        <v>179</v>
      </c>
      <c r="B1217" s="106" t="s">
        <v>181</v>
      </c>
      <c r="C1217" s="107">
        <v>720</v>
      </c>
      <c r="D1217" s="213"/>
      <c r="E1217" s="213"/>
      <c r="F1217" s="213"/>
      <c r="G1217" s="213"/>
      <c r="H1217" s="213"/>
      <c r="I1217" s="213"/>
      <c r="J1217" s="213"/>
      <c r="K1217" s="327">
        <f t="shared" si="59"/>
        <v>0</v>
      </c>
      <c r="L1217" s="12"/>
    </row>
    <row r="1218" spans="1:12" ht="12.75">
      <c r="A1218" s="2" t="s">
        <v>179</v>
      </c>
      <c r="B1218" s="106" t="s">
        <v>222</v>
      </c>
      <c r="C1218" s="107">
        <v>790</v>
      </c>
      <c r="D1218" s="213"/>
      <c r="E1218" s="213"/>
      <c r="F1218" s="213"/>
      <c r="G1218" s="213"/>
      <c r="H1218" s="213"/>
      <c r="I1218" s="213"/>
      <c r="J1218" s="213"/>
      <c r="K1218" s="327">
        <f t="shared" si="59"/>
        <v>0</v>
      </c>
      <c r="L1218" s="12"/>
    </row>
    <row r="1219" spans="1:12" ht="12.75">
      <c r="A1219" s="2" t="s">
        <v>179</v>
      </c>
      <c r="B1219" s="55" t="s">
        <v>182</v>
      </c>
      <c r="C1219" s="6">
        <v>810</v>
      </c>
      <c r="D1219" s="213"/>
      <c r="E1219" s="213"/>
      <c r="F1219" s="213"/>
      <c r="G1219" s="213"/>
      <c r="H1219" s="213"/>
      <c r="I1219" s="213"/>
      <c r="J1219" s="213"/>
      <c r="K1219" s="327">
        <f t="shared" si="59"/>
        <v>0</v>
      </c>
      <c r="L1219" s="12"/>
    </row>
    <row r="1220" spans="1:12" ht="13.5" thickBot="1">
      <c r="A1220" s="2" t="s">
        <v>176</v>
      </c>
      <c r="B1220" s="16" t="s">
        <v>458</v>
      </c>
      <c r="C1220" s="109"/>
      <c r="D1220" s="310">
        <f aca="true" t="shared" si="60" ref="D1220:J1220">ROUND(SUM(D1210:D1219),2)</f>
        <v>0</v>
      </c>
      <c r="E1220" s="310">
        <f t="shared" si="60"/>
        <v>0</v>
      </c>
      <c r="F1220" s="310">
        <f t="shared" si="60"/>
        <v>0</v>
      </c>
      <c r="G1220" s="310">
        <f t="shared" si="60"/>
        <v>0</v>
      </c>
      <c r="H1220" s="310">
        <f t="shared" si="60"/>
        <v>0</v>
      </c>
      <c r="I1220" s="310">
        <f t="shared" si="60"/>
        <v>0</v>
      </c>
      <c r="J1220" s="310">
        <f t="shared" si="60"/>
        <v>0</v>
      </c>
      <c r="K1220" s="310">
        <f t="shared" si="59"/>
        <v>0</v>
      </c>
      <c r="L1220" s="12"/>
    </row>
    <row r="1221" spans="1:12" ht="13.5" thickBot="1">
      <c r="A1221" s="2" t="s">
        <v>176</v>
      </c>
      <c r="B1221" s="16" t="s">
        <v>115</v>
      </c>
      <c r="C1221" s="107"/>
      <c r="D1221" s="350">
        <f>ROUND(D1208+D1220,2)</f>
        <v>0</v>
      </c>
      <c r="E1221" s="370">
        <f aca="true" t="shared" si="61" ref="E1221:J1221">ROUND(E1208+E1220,2)</f>
        <v>0</v>
      </c>
      <c r="F1221" s="370">
        <f t="shared" si="61"/>
        <v>0</v>
      </c>
      <c r="G1221" s="370">
        <f t="shared" si="61"/>
        <v>0</v>
      </c>
      <c r="H1221" s="370">
        <f t="shared" si="61"/>
        <v>0</v>
      </c>
      <c r="I1221" s="370">
        <f t="shared" si="61"/>
        <v>0</v>
      </c>
      <c r="J1221" s="370">
        <f t="shared" si="61"/>
        <v>0</v>
      </c>
      <c r="K1221" s="350">
        <f t="shared" si="59"/>
        <v>0</v>
      </c>
      <c r="L1221" s="12"/>
    </row>
    <row r="1222" spans="1:12" ht="13.5" thickTop="1">
      <c r="A1222" s="2" t="s">
        <v>176</v>
      </c>
      <c r="B1222" s="165" t="s">
        <v>36</v>
      </c>
      <c r="C1222" s="177"/>
      <c r="D1222" s="326"/>
      <c r="E1222" s="326"/>
      <c r="F1222" s="326"/>
      <c r="G1222" s="326"/>
      <c r="H1222" s="326"/>
      <c r="I1222" s="326"/>
      <c r="J1222" s="326"/>
      <c r="K1222" s="323"/>
      <c r="L1222" s="12"/>
    </row>
    <row r="1223" spans="1:12" ht="12.75">
      <c r="A1223" s="2" t="s">
        <v>176</v>
      </c>
      <c r="B1223" s="27" t="s">
        <v>406</v>
      </c>
      <c r="C1223" s="107">
        <v>3610</v>
      </c>
      <c r="D1223" s="213"/>
      <c r="E1223" s="213"/>
      <c r="F1223" s="213"/>
      <c r="G1223" s="213"/>
      <c r="H1223" s="213"/>
      <c r="I1223" s="213"/>
      <c r="J1223" s="213"/>
      <c r="K1223" s="327">
        <f t="shared" si="59"/>
        <v>0</v>
      </c>
      <c r="L1223" s="12"/>
    </row>
    <row r="1224" spans="1:12" ht="12.75">
      <c r="A1224" s="2" t="s">
        <v>176</v>
      </c>
      <c r="B1224" s="27" t="s">
        <v>373</v>
      </c>
      <c r="C1224" s="107">
        <v>3620</v>
      </c>
      <c r="D1224" s="213"/>
      <c r="E1224" s="213"/>
      <c r="F1224" s="213"/>
      <c r="G1224" s="213"/>
      <c r="H1224" s="213"/>
      <c r="I1224" s="213"/>
      <c r="J1224" s="213"/>
      <c r="K1224" s="327">
        <f t="shared" si="59"/>
        <v>0</v>
      </c>
      <c r="L1224" s="12"/>
    </row>
    <row r="1225" spans="1:12" ht="12.75">
      <c r="A1225" s="2" t="s">
        <v>176</v>
      </c>
      <c r="B1225" s="27" t="s">
        <v>374</v>
      </c>
      <c r="C1225" s="107">
        <v>3630</v>
      </c>
      <c r="D1225" s="213"/>
      <c r="E1225" s="213"/>
      <c r="F1225" s="213"/>
      <c r="G1225" s="213"/>
      <c r="H1225" s="213"/>
      <c r="I1225" s="213"/>
      <c r="J1225" s="213"/>
      <c r="K1225" s="327">
        <f t="shared" si="59"/>
        <v>0</v>
      </c>
      <c r="L1225" s="12"/>
    </row>
    <row r="1226" spans="1:12" ht="12.75">
      <c r="A1226" s="2" t="s">
        <v>176</v>
      </c>
      <c r="B1226" s="27" t="s">
        <v>375</v>
      </c>
      <c r="C1226" s="107">
        <v>3640</v>
      </c>
      <c r="D1226" s="213"/>
      <c r="E1226" s="213"/>
      <c r="F1226" s="213"/>
      <c r="G1226" s="213"/>
      <c r="H1226" s="213"/>
      <c r="I1226" s="213"/>
      <c r="J1226" s="213"/>
      <c r="K1226" s="327">
        <f t="shared" si="59"/>
        <v>0</v>
      </c>
      <c r="L1226" s="12"/>
    </row>
    <row r="1227" spans="1:12" ht="12.75">
      <c r="A1227" s="2" t="s">
        <v>176</v>
      </c>
      <c r="B1227" s="27" t="s">
        <v>407</v>
      </c>
      <c r="C1227" s="107">
        <v>3650</v>
      </c>
      <c r="D1227" s="213"/>
      <c r="E1227" s="213"/>
      <c r="F1227" s="213"/>
      <c r="G1227" s="213"/>
      <c r="H1227" s="213"/>
      <c r="I1227" s="213"/>
      <c r="J1227" s="213"/>
      <c r="K1227" s="327">
        <f t="shared" si="59"/>
        <v>0</v>
      </c>
      <c r="L1227" s="12"/>
    </row>
    <row r="1228" spans="1:12" ht="12.75">
      <c r="A1228" s="2" t="s">
        <v>176</v>
      </c>
      <c r="B1228" s="27" t="s">
        <v>376</v>
      </c>
      <c r="C1228" s="107">
        <v>3660</v>
      </c>
      <c r="D1228" s="213"/>
      <c r="E1228" s="213"/>
      <c r="F1228" s="213"/>
      <c r="G1228" s="213"/>
      <c r="H1228" s="213"/>
      <c r="I1228" s="213"/>
      <c r="J1228" s="213"/>
      <c r="K1228" s="327">
        <f t="shared" si="59"/>
        <v>0</v>
      </c>
      <c r="L1228" s="12"/>
    </row>
    <row r="1229" spans="1:12" ht="12.75">
      <c r="A1229" s="2" t="s">
        <v>176</v>
      </c>
      <c r="B1229" s="27" t="s">
        <v>378</v>
      </c>
      <c r="C1229" s="107">
        <v>3690</v>
      </c>
      <c r="D1229" s="213"/>
      <c r="E1229" s="213"/>
      <c r="F1229" s="213"/>
      <c r="G1229" s="213"/>
      <c r="H1229" s="213"/>
      <c r="I1229" s="213"/>
      <c r="J1229" s="213"/>
      <c r="K1229" s="327">
        <f t="shared" si="59"/>
        <v>0</v>
      </c>
      <c r="L1229" s="12"/>
    </row>
    <row r="1230" spans="1:12" ht="13.5" thickBot="1">
      <c r="A1230" s="2" t="s">
        <v>176</v>
      </c>
      <c r="B1230" s="162" t="s">
        <v>379</v>
      </c>
      <c r="C1230" s="108">
        <v>3600</v>
      </c>
      <c r="D1230" s="347">
        <f>ROUND(SUM(D1223:D1229),2)</f>
        <v>0</v>
      </c>
      <c r="E1230" s="347">
        <f aca="true" t="shared" si="62" ref="E1230:J1230">ROUND(SUM(E1223:E1229),2)</f>
        <v>0</v>
      </c>
      <c r="F1230" s="347">
        <f t="shared" si="62"/>
        <v>0</v>
      </c>
      <c r="G1230" s="347">
        <f t="shared" si="62"/>
        <v>0</v>
      </c>
      <c r="H1230" s="347">
        <f t="shared" si="62"/>
        <v>0</v>
      </c>
      <c r="I1230" s="347">
        <f t="shared" si="62"/>
        <v>0</v>
      </c>
      <c r="J1230" s="347">
        <f t="shared" si="62"/>
        <v>0</v>
      </c>
      <c r="K1230" s="332">
        <f t="shared" si="59"/>
        <v>0</v>
      </c>
      <c r="L1230" s="12"/>
    </row>
    <row r="1231" spans="1:12" ht="12.75">
      <c r="A1231" s="2" t="s">
        <v>176</v>
      </c>
      <c r="B1231" s="188" t="s">
        <v>37</v>
      </c>
      <c r="C1231" s="67"/>
      <c r="D1231" s="326"/>
      <c r="E1231" s="326"/>
      <c r="F1231" s="326"/>
      <c r="G1231" s="326"/>
      <c r="H1231" s="326"/>
      <c r="I1231" s="326"/>
      <c r="J1231" s="326"/>
      <c r="K1231" s="323"/>
      <c r="L1231" s="12"/>
    </row>
    <row r="1232" spans="1:12" ht="12.75">
      <c r="A1232" s="2" t="s">
        <v>176</v>
      </c>
      <c r="B1232" s="117" t="s">
        <v>408</v>
      </c>
      <c r="C1232" s="6">
        <v>910</v>
      </c>
      <c r="D1232" s="133"/>
      <c r="E1232" s="133"/>
      <c r="F1232" s="133"/>
      <c r="G1232" s="133"/>
      <c r="H1232" s="133"/>
      <c r="I1232" s="133"/>
      <c r="J1232" s="133"/>
      <c r="K1232" s="327">
        <f t="shared" si="59"/>
        <v>0</v>
      </c>
      <c r="L1232" s="12"/>
    </row>
    <row r="1233" spans="1:12" ht="12.75">
      <c r="A1233" s="2" t="s">
        <v>176</v>
      </c>
      <c r="B1233" s="117" t="s">
        <v>380</v>
      </c>
      <c r="C1233" s="6">
        <v>920</v>
      </c>
      <c r="D1233" s="134"/>
      <c r="E1233" s="134"/>
      <c r="F1233" s="134"/>
      <c r="G1233" s="134"/>
      <c r="H1233" s="134"/>
      <c r="I1233" s="134"/>
      <c r="J1233" s="134"/>
      <c r="K1233" s="327">
        <f t="shared" si="59"/>
        <v>0</v>
      </c>
      <c r="L1233" s="12"/>
    </row>
    <row r="1234" spans="1:12" ht="12.75">
      <c r="A1234" s="2" t="s">
        <v>176</v>
      </c>
      <c r="B1234" s="117" t="s">
        <v>381</v>
      </c>
      <c r="C1234" s="6">
        <v>930</v>
      </c>
      <c r="D1234" s="134"/>
      <c r="E1234" s="134"/>
      <c r="F1234" s="134"/>
      <c r="G1234" s="134"/>
      <c r="H1234" s="134"/>
      <c r="I1234" s="134"/>
      <c r="J1234" s="134"/>
      <c r="K1234" s="327">
        <f t="shared" si="59"/>
        <v>0</v>
      </c>
      <c r="L1234" s="12"/>
    </row>
    <row r="1235" spans="1:12" ht="12.75">
      <c r="A1235" s="2" t="s">
        <v>176</v>
      </c>
      <c r="B1235" s="117" t="s">
        <v>382</v>
      </c>
      <c r="C1235" s="6">
        <v>940</v>
      </c>
      <c r="D1235" s="134"/>
      <c r="E1235" s="134"/>
      <c r="F1235" s="134"/>
      <c r="G1235" s="134"/>
      <c r="H1235" s="134"/>
      <c r="I1235" s="134"/>
      <c r="J1235" s="134"/>
      <c r="K1235" s="327">
        <f t="shared" si="59"/>
        <v>0</v>
      </c>
      <c r="L1235" s="12"/>
    </row>
    <row r="1236" spans="1:12" ht="12.75">
      <c r="A1236" s="2" t="s">
        <v>176</v>
      </c>
      <c r="B1236" s="117" t="s">
        <v>407</v>
      </c>
      <c r="C1236" s="6">
        <v>950</v>
      </c>
      <c r="D1236" s="134"/>
      <c r="E1236" s="134"/>
      <c r="F1236" s="134"/>
      <c r="G1236" s="134"/>
      <c r="H1236" s="134"/>
      <c r="I1236" s="134"/>
      <c r="J1236" s="134"/>
      <c r="K1236" s="327">
        <f t="shared" si="59"/>
        <v>0</v>
      </c>
      <c r="L1236" s="12"/>
    </row>
    <row r="1237" spans="1:12" ht="12.75">
      <c r="A1237" s="2" t="s">
        <v>176</v>
      </c>
      <c r="B1237" s="117" t="s">
        <v>383</v>
      </c>
      <c r="C1237" s="6">
        <v>960</v>
      </c>
      <c r="D1237" s="134"/>
      <c r="E1237" s="134"/>
      <c r="F1237" s="134"/>
      <c r="G1237" s="134"/>
      <c r="H1237" s="134"/>
      <c r="I1237" s="134"/>
      <c r="J1237" s="134"/>
      <c r="K1237" s="327">
        <f t="shared" si="59"/>
        <v>0</v>
      </c>
      <c r="L1237" s="12"/>
    </row>
    <row r="1238" spans="1:12" ht="12.75">
      <c r="A1238" s="2" t="s">
        <v>176</v>
      </c>
      <c r="B1238" s="117" t="s">
        <v>385</v>
      </c>
      <c r="C1238" s="6">
        <v>990</v>
      </c>
      <c r="D1238" s="134"/>
      <c r="E1238" s="134"/>
      <c r="F1238" s="134"/>
      <c r="G1238" s="134"/>
      <c r="H1238" s="134"/>
      <c r="I1238" s="134"/>
      <c r="J1238" s="134"/>
      <c r="K1238" s="327">
        <f t="shared" si="59"/>
        <v>0</v>
      </c>
      <c r="L1238" s="12"/>
    </row>
    <row r="1239" spans="1:12" ht="13.5" thickBot="1">
      <c r="A1239" s="2" t="s">
        <v>176</v>
      </c>
      <c r="B1239" s="117" t="s">
        <v>386</v>
      </c>
      <c r="C1239" s="6">
        <v>9700</v>
      </c>
      <c r="D1239" s="347">
        <f>ROUND(SUM(D1232:D1238),2)</f>
        <v>0</v>
      </c>
      <c r="E1239" s="347">
        <f aca="true" t="shared" si="63" ref="E1239:J1239">ROUND(SUM(E1232:E1238),2)</f>
        <v>0</v>
      </c>
      <c r="F1239" s="347">
        <f t="shared" si="63"/>
        <v>0</v>
      </c>
      <c r="G1239" s="347">
        <f t="shared" si="63"/>
        <v>0</v>
      </c>
      <c r="H1239" s="347">
        <f t="shared" si="63"/>
        <v>0</v>
      </c>
      <c r="I1239" s="347">
        <f t="shared" si="63"/>
        <v>0</v>
      </c>
      <c r="J1239" s="347">
        <f t="shared" si="63"/>
        <v>0</v>
      </c>
      <c r="K1239" s="332">
        <f t="shared" si="59"/>
        <v>0</v>
      </c>
      <c r="L1239" s="12"/>
    </row>
    <row r="1240" spans="1:12" ht="13.5" thickBot="1">
      <c r="A1240" s="2" t="s">
        <v>176</v>
      </c>
      <c r="B1240" s="16" t="s">
        <v>183</v>
      </c>
      <c r="C1240" s="109"/>
      <c r="D1240" s="350">
        <f>ROUND(D1221+D1230+D1239,2)</f>
        <v>0</v>
      </c>
      <c r="E1240" s="370">
        <f aca="true" t="shared" si="64" ref="E1240:J1240">ROUND(E1221+E1230+E1239,2)</f>
        <v>0</v>
      </c>
      <c r="F1240" s="370">
        <f t="shared" si="64"/>
        <v>0</v>
      </c>
      <c r="G1240" s="370">
        <f t="shared" si="64"/>
        <v>0</v>
      </c>
      <c r="H1240" s="370">
        <f t="shared" si="64"/>
        <v>0</v>
      </c>
      <c r="I1240" s="370">
        <f t="shared" si="64"/>
        <v>0</v>
      </c>
      <c r="J1240" s="370">
        <f t="shared" si="64"/>
        <v>0</v>
      </c>
      <c r="K1240" s="350">
        <f t="shared" si="59"/>
        <v>0</v>
      </c>
      <c r="L1240" s="12"/>
    </row>
    <row r="1241" spans="1:12" ht="13.5" thickTop="1">
      <c r="A1241" s="2" t="s">
        <v>176</v>
      </c>
      <c r="B1241" s="106" t="s">
        <v>540</v>
      </c>
      <c r="C1241" s="107">
        <v>2880</v>
      </c>
      <c r="D1241" s="213"/>
      <c r="E1241" s="213"/>
      <c r="F1241" s="213"/>
      <c r="G1241" s="213"/>
      <c r="H1241" s="213"/>
      <c r="I1241" s="213"/>
      <c r="J1241" s="213"/>
      <c r="K1241" s="327">
        <f t="shared" si="59"/>
        <v>0</v>
      </c>
      <c r="L1241" s="12"/>
    </row>
    <row r="1242" spans="1:11" ht="12.75">
      <c r="A1242" s="2" t="s">
        <v>176</v>
      </c>
      <c r="B1242" s="106" t="s">
        <v>257</v>
      </c>
      <c r="C1242" s="107">
        <v>2896</v>
      </c>
      <c r="D1242" s="134"/>
      <c r="E1242" s="134"/>
      <c r="F1242" s="134"/>
      <c r="G1242" s="134"/>
      <c r="H1242" s="134"/>
      <c r="I1242" s="134"/>
      <c r="J1242" s="134"/>
      <c r="K1242" s="374">
        <f t="shared" si="59"/>
        <v>0</v>
      </c>
    </row>
    <row r="1243" spans="1:12" ht="12.75">
      <c r="A1243" s="2" t="s">
        <v>176</v>
      </c>
      <c r="B1243" s="106" t="s">
        <v>541</v>
      </c>
      <c r="C1243" s="107">
        <v>2780</v>
      </c>
      <c r="D1243" s="134"/>
      <c r="E1243" s="134"/>
      <c r="F1243" s="134"/>
      <c r="G1243" s="134"/>
      <c r="H1243" s="134"/>
      <c r="I1243" s="134"/>
      <c r="J1243" s="134"/>
      <c r="K1243" s="375">
        <f t="shared" si="59"/>
        <v>0</v>
      </c>
      <c r="L1243" s="12"/>
    </row>
    <row r="1244" spans="2:12" ht="12.75">
      <c r="B1244" s="35"/>
      <c r="C1244" s="41"/>
      <c r="D1244" s="7"/>
      <c r="E1244" s="7"/>
      <c r="F1244" s="7"/>
      <c r="G1244" s="7"/>
      <c r="H1244" s="7"/>
      <c r="I1244" s="7"/>
      <c r="J1244" s="7"/>
      <c r="K1244" s="7"/>
      <c r="L1244" s="12"/>
    </row>
    <row r="1245" spans="2:12" ht="12.75">
      <c r="B1245" s="35" t="s">
        <v>41</v>
      </c>
      <c r="C1245" s="41"/>
      <c r="L1245" s="12"/>
    </row>
    <row r="1248" spans="1:13" ht="12.75">
      <c r="A1248" s="2" t="s">
        <v>266</v>
      </c>
      <c r="B1248" s="23" t="str">
        <f>$B$1</f>
        <v>DISTRICT SCHOOL BOARD OF GULF COUNTY </v>
      </c>
      <c r="C1248" s="70"/>
      <c r="D1248" s="46"/>
      <c r="E1248" s="46"/>
      <c r="F1248" s="47"/>
      <c r="G1248" s="12"/>
      <c r="K1248" s="12"/>
      <c r="L1248" s="12"/>
      <c r="M1248" s="12"/>
    </row>
    <row r="1249" spans="2:13" ht="12.75">
      <c r="B1249" s="23" t="s">
        <v>184</v>
      </c>
      <c r="C1249" s="70"/>
      <c r="D1249" s="46"/>
      <c r="E1249" s="46"/>
      <c r="F1249" s="47"/>
      <c r="G1249" s="48" t="s">
        <v>247</v>
      </c>
      <c r="K1249" s="12"/>
      <c r="L1249" s="12"/>
      <c r="M1249" s="12"/>
    </row>
    <row r="1250" spans="2:13" ht="12.75">
      <c r="B1250" s="23" t="s">
        <v>185</v>
      </c>
      <c r="C1250" s="70"/>
      <c r="D1250" s="46"/>
      <c r="E1250" s="46"/>
      <c r="F1250" s="47"/>
      <c r="G1250" s="48" t="s">
        <v>267</v>
      </c>
      <c r="K1250" s="12"/>
      <c r="L1250" s="12"/>
      <c r="M1250" s="12"/>
    </row>
    <row r="1251" spans="2:13" ht="12.75">
      <c r="B1251" s="81" t="s">
        <v>538</v>
      </c>
      <c r="C1251" s="70"/>
      <c r="D1251" s="46"/>
      <c r="E1251" s="5"/>
      <c r="F1251" s="5"/>
      <c r="G1251" s="113" t="s">
        <v>224</v>
      </c>
      <c r="K1251" s="12"/>
      <c r="L1251" s="12"/>
      <c r="M1251" s="12"/>
    </row>
    <row r="1252" spans="2:13" ht="18.75" customHeight="1">
      <c r="B1252" s="51"/>
      <c r="C1252" s="54"/>
      <c r="D1252" s="52"/>
      <c r="E1252" s="52"/>
      <c r="F1252" s="52"/>
      <c r="G1252" s="52"/>
      <c r="K1252" s="12"/>
      <c r="L1252" s="12"/>
      <c r="M1252" s="12"/>
    </row>
    <row r="1253" spans="2:13" ht="18.75" customHeight="1">
      <c r="B1253" s="199"/>
      <c r="C1253" s="58" t="s">
        <v>4</v>
      </c>
      <c r="D1253" s="58" t="s">
        <v>186</v>
      </c>
      <c r="E1253" s="58" t="s">
        <v>187</v>
      </c>
      <c r="F1253" s="58" t="s">
        <v>188</v>
      </c>
      <c r="G1253" s="58" t="s">
        <v>186</v>
      </c>
      <c r="K1253" s="12"/>
      <c r="L1253" s="12"/>
      <c r="M1253" s="12"/>
    </row>
    <row r="1254" spans="2:13" ht="18.75" customHeight="1">
      <c r="B1254" s="55"/>
      <c r="C1254" s="114" t="s">
        <v>6</v>
      </c>
      <c r="D1254" s="200" t="s">
        <v>539</v>
      </c>
      <c r="E1254" s="114"/>
      <c r="F1254" s="114"/>
      <c r="G1254" s="200" t="s">
        <v>538</v>
      </c>
      <c r="K1254" s="12"/>
      <c r="L1254" s="12"/>
      <c r="M1254" s="12"/>
    </row>
    <row r="1255" spans="2:13" ht="18.75" customHeight="1">
      <c r="B1255" s="201" t="s">
        <v>189</v>
      </c>
      <c r="C1255" s="63"/>
      <c r="D1255" s="318"/>
      <c r="E1255" s="318"/>
      <c r="F1255" s="318"/>
      <c r="G1255" s="318"/>
      <c r="K1255" s="12"/>
      <c r="L1255" s="12"/>
      <c r="M1255" s="12"/>
    </row>
    <row r="1256" spans="2:13" ht="18.75" customHeight="1">
      <c r="B1256" s="55" t="s">
        <v>190</v>
      </c>
      <c r="C1256" s="6">
        <v>1110</v>
      </c>
      <c r="D1256" s="213">
        <v>253500.59</v>
      </c>
      <c r="E1256" s="213">
        <v>757503.6</v>
      </c>
      <c r="F1256" s="213">
        <v>801892.64</v>
      </c>
      <c r="G1256" s="358">
        <f>ROUND(D1256+E1256-F1256,2)</f>
        <v>209111.55</v>
      </c>
      <c r="K1256" s="12"/>
      <c r="L1256" s="12"/>
      <c r="M1256" s="12"/>
    </row>
    <row r="1257" spans="2:13" ht="18.75" customHeight="1">
      <c r="B1257" s="55" t="s">
        <v>191</v>
      </c>
      <c r="C1257" s="6">
        <v>1160</v>
      </c>
      <c r="D1257" s="213"/>
      <c r="E1257" s="213"/>
      <c r="F1257" s="213"/>
      <c r="G1257" s="358">
        <f>ROUND(D1257+E1257-F1257,2)</f>
        <v>0</v>
      </c>
      <c r="K1257" s="12"/>
      <c r="L1257" s="12"/>
      <c r="M1257" s="12"/>
    </row>
    <row r="1258" spans="2:13" ht="18.75" customHeight="1">
      <c r="B1258" s="55" t="s">
        <v>192</v>
      </c>
      <c r="C1258" s="6">
        <v>1130</v>
      </c>
      <c r="D1258" s="213"/>
      <c r="E1258" s="213"/>
      <c r="F1258" s="213"/>
      <c r="G1258" s="358">
        <f>ROUND(D1258+E1258-F1258,2)</f>
        <v>0</v>
      </c>
      <c r="K1258" s="12"/>
      <c r="L1258" s="12"/>
      <c r="M1258" s="12"/>
    </row>
    <row r="1259" spans="2:13" ht="18.75" customHeight="1">
      <c r="B1259" s="55" t="s">
        <v>223</v>
      </c>
      <c r="C1259" s="6">
        <v>1170</v>
      </c>
      <c r="D1259" s="213"/>
      <c r="E1259" s="213"/>
      <c r="F1259" s="213"/>
      <c r="G1259" s="358">
        <f>ROUND(D1259+E1259-F1259,2)</f>
        <v>0</v>
      </c>
      <c r="K1259" s="12"/>
      <c r="L1259" s="12"/>
      <c r="M1259" s="12"/>
    </row>
    <row r="1260" spans="2:13" ht="18.75" customHeight="1">
      <c r="B1260" s="188" t="s">
        <v>193</v>
      </c>
      <c r="C1260" s="67"/>
      <c r="D1260" s="326"/>
      <c r="E1260" s="326"/>
      <c r="F1260" s="326"/>
      <c r="G1260" s="326"/>
      <c r="K1260" s="12"/>
      <c r="L1260" s="12"/>
      <c r="M1260" s="12"/>
    </row>
    <row r="1261" spans="2:13" ht="18.75" customHeight="1">
      <c r="B1261" s="117" t="s">
        <v>459</v>
      </c>
      <c r="C1261" s="68">
        <v>1141</v>
      </c>
      <c r="D1261" s="213"/>
      <c r="E1261" s="213"/>
      <c r="F1261" s="213"/>
      <c r="G1261" s="358">
        <f>ROUND(D1261+E1261-F1261,2)</f>
        <v>0</v>
      </c>
      <c r="K1261" s="12"/>
      <c r="L1261" s="12"/>
      <c r="M1261" s="12"/>
    </row>
    <row r="1262" spans="2:13" ht="18.75" customHeight="1">
      <c r="B1262" s="55" t="s">
        <v>194</v>
      </c>
      <c r="C1262" s="69">
        <v>1150</v>
      </c>
      <c r="D1262" s="325"/>
      <c r="E1262" s="325"/>
      <c r="F1262" s="325"/>
      <c r="G1262" s="358">
        <f>ROUND(D1262+E1262-F1262,2)</f>
        <v>0</v>
      </c>
      <c r="K1262" s="12"/>
      <c r="L1262" s="12"/>
      <c r="M1262" s="12"/>
    </row>
    <row r="1263" spans="2:13" ht="18.75" customHeight="1">
      <c r="B1263" s="55" t="s">
        <v>195</v>
      </c>
      <c r="C1263" s="69">
        <v>1220</v>
      </c>
      <c r="D1263" s="325"/>
      <c r="E1263" s="325"/>
      <c r="F1263" s="325"/>
      <c r="G1263" s="358">
        <f>ROUND(D1263+E1263-F1263,2)</f>
        <v>0</v>
      </c>
      <c r="K1263" s="12"/>
      <c r="L1263" s="12"/>
      <c r="M1263" s="12"/>
    </row>
    <row r="1264" spans="2:13" ht="18.75" customHeight="1">
      <c r="B1264" s="130"/>
      <c r="C1264" s="67"/>
      <c r="D1264" s="373"/>
      <c r="E1264" s="373"/>
      <c r="F1264" s="373"/>
      <c r="G1264" s="373"/>
      <c r="K1264" s="12"/>
      <c r="L1264" s="12"/>
      <c r="M1264" s="12"/>
    </row>
    <row r="1265" spans="2:13" ht="18.75" customHeight="1" thickBot="1">
      <c r="B1265" s="119" t="s">
        <v>460</v>
      </c>
      <c r="C1265" s="6"/>
      <c r="D1265" s="378">
        <f>ROUND(SUM(D1256:D1263),2)</f>
        <v>253500.59</v>
      </c>
      <c r="E1265" s="378">
        <f>ROUND(SUM(E1256:E1263),2)</f>
        <v>757503.6</v>
      </c>
      <c r="F1265" s="378">
        <f>ROUND(SUM(F1256:F1263),2)</f>
        <v>801892.64</v>
      </c>
      <c r="G1265" s="378">
        <f>ROUND(D1265+E1265-F1265,2)</f>
        <v>209111.55</v>
      </c>
      <c r="K1265" s="12"/>
      <c r="L1265" s="12"/>
      <c r="M1265" s="12"/>
    </row>
    <row r="1266" spans="2:13" ht="18.75" customHeight="1" thickTop="1">
      <c r="B1266" s="199"/>
      <c r="C1266" s="63"/>
      <c r="D1266" s="326"/>
      <c r="E1266" s="326"/>
      <c r="F1266" s="326"/>
      <c r="G1266" s="326"/>
      <c r="K1266" s="12"/>
      <c r="L1266" s="12"/>
      <c r="M1266" s="12"/>
    </row>
    <row r="1267" spans="2:13" ht="18.75" customHeight="1">
      <c r="B1267" s="57" t="s">
        <v>196</v>
      </c>
      <c r="C1267" s="63"/>
      <c r="D1267" s="326"/>
      <c r="E1267" s="326"/>
      <c r="F1267" s="326"/>
      <c r="G1267" s="326"/>
      <c r="K1267" s="12"/>
      <c r="L1267" s="12"/>
      <c r="M1267" s="12"/>
    </row>
    <row r="1268" spans="2:13" ht="18.75" customHeight="1">
      <c r="B1268" s="55" t="s">
        <v>607</v>
      </c>
      <c r="C1268" s="6">
        <v>2110</v>
      </c>
      <c r="D1268" s="213"/>
      <c r="E1268" s="213"/>
      <c r="F1268" s="213"/>
      <c r="G1268" s="358">
        <f>ROUND(D1268+E1268-F1268,2)</f>
        <v>0</v>
      </c>
      <c r="K1268" s="12"/>
      <c r="L1268" s="12"/>
      <c r="M1268" s="12"/>
    </row>
    <row r="1269" spans="2:13" ht="18.75" customHeight="1">
      <c r="B1269" s="55" t="s">
        <v>197</v>
      </c>
      <c r="C1269" s="6">
        <v>2170</v>
      </c>
      <c r="D1269" s="213"/>
      <c r="E1269" s="213"/>
      <c r="F1269" s="213"/>
      <c r="G1269" s="358">
        <f>ROUND(D1269+E1269-F1269,2)</f>
        <v>0</v>
      </c>
      <c r="K1269" s="12"/>
      <c r="L1269" s="12"/>
      <c r="M1269" s="12"/>
    </row>
    <row r="1270" spans="2:13" ht="18.75" customHeight="1">
      <c r="B1270" s="55" t="s">
        <v>198</v>
      </c>
      <c r="C1270" s="6">
        <v>2120</v>
      </c>
      <c r="D1270" s="213"/>
      <c r="E1270" s="213"/>
      <c r="F1270" s="213"/>
      <c r="G1270" s="358">
        <f>ROUND(D1270+E1270-F1270,2)</f>
        <v>0</v>
      </c>
      <c r="K1270" s="12"/>
      <c r="L1270" s="12"/>
      <c r="M1270" s="12"/>
    </row>
    <row r="1271" spans="2:13" ht="18.75" customHeight="1">
      <c r="B1271" s="55" t="s">
        <v>236</v>
      </c>
      <c r="C1271" s="6">
        <v>2161</v>
      </c>
      <c r="D1271" s="213"/>
      <c r="E1271" s="213"/>
      <c r="F1271" s="213"/>
      <c r="G1271" s="358">
        <f>ROUND(D1271+E1271-F1271,2)</f>
        <v>0</v>
      </c>
      <c r="K1271" s="12"/>
      <c r="L1271" s="12"/>
      <c r="M1271" s="12"/>
    </row>
    <row r="1272" spans="2:13" ht="18.75" customHeight="1">
      <c r="B1272" s="55" t="s">
        <v>199</v>
      </c>
      <c r="C1272" s="6">
        <v>2290</v>
      </c>
      <c r="D1272" s="134">
        <v>253500.59</v>
      </c>
      <c r="E1272" s="325">
        <v>757503.6</v>
      </c>
      <c r="F1272" s="325">
        <v>801892.64</v>
      </c>
      <c r="G1272" s="358">
        <f>ROUND(D1272+E1272-F1272,2)</f>
        <v>209111.55</v>
      </c>
      <c r="K1272" s="12"/>
      <c r="L1272" s="12"/>
      <c r="M1272" s="12"/>
    </row>
    <row r="1273" spans="2:13" ht="18.75" customHeight="1">
      <c r="B1273" s="130"/>
      <c r="C1273" s="67"/>
      <c r="D1273" s="379"/>
      <c r="E1273" s="373"/>
      <c r="F1273" s="373"/>
      <c r="G1273" s="373"/>
      <c r="K1273" s="12"/>
      <c r="L1273" s="12"/>
      <c r="M1273" s="12"/>
    </row>
    <row r="1274" spans="2:13" ht="18.75" customHeight="1" thickBot="1">
      <c r="B1274" s="119" t="s">
        <v>461</v>
      </c>
      <c r="C1274" s="6"/>
      <c r="D1274" s="378">
        <f>ROUND(SUM(D1268:D1272),2)</f>
        <v>253500.59</v>
      </c>
      <c r="E1274" s="378">
        <f>ROUND(SUM(E1268:E1272),2)</f>
        <v>757503.6</v>
      </c>
      <c r="F1274" s="378">
        <f>ROUND(SUM(F1268:F1272),2)</f>
        <v>801892.64</v>
      </c>
      <c r="G1274" s="378">
        <f>ROUND(D1274+E1274-F1274,2)</f>
        <v>209111.55</v>
      </c>
      <c r="K1274" s="12"/>
      <c r="L1274" s="12"/>
      <c r="M1274" s="12"/>
    </row>
    <row r="1275" spans="2:13" ht="13.5" thickTop="1">
      <c r="B1275" s="5"/>
      <c r="C1275" s="70"/>
      <c r="D1275" s="72"/>
      <c r="E1275" s="72"/>
      <c r="F1275" s="72"/>
      <c r="G1275" s="72"/>
      <c r="K1275" s="12"/>
      <c r="L1275" s="12"/>
      <c r="M1275" s="12"/>
    </row>
    <row r="1276" spans="2:13" ht="12.75">
      <c r="B1276" s="50" t="s">
        <v>11</v>
      </c>
      <c r="C1276" s="70"/>
      <c r="D1276" s="5"/>
      <c r="E1276" s="46"/>
      <c r="F1276" s="46"/>
      <c r="G1276" s="48"/>
      <c r="K1276" s="12"/>
      <c r="L1276" s="12"/>
      <c r="M1276" s="12"/>
    </row>
    <row r="1277" spans="2:13" ht="12.75">
      <c r="B1277" s="35"/>
      <c r="C1277" s="41"/>
      <c r="K1277" s="12"/>
      <c r="L1277" s="12"/>
      <c r="M1277" s="12"/>
    </row>
    <row r="1278" spans="2:13" ht="12.75">
      <c r="B1278" s="35"/>
      <c r="C1278" s="41"/>
      <c r="K1278" s="12"/>
      <c r="L1278" s="12"/>
      <c r="M1278" s="12"/>
    </row>
    <row r="1279" spans="1:13" ht="12.75">
      <c r="A1279" s="2" t="s">
        <v>429</v>
      </c>
      <c r="B1279" s="23" t="str">
        <f>$B$1</f>
        <v>DISTRICT SCHOOL BOARD OF GULF COUNTY </v>
      </c>
      <c r="C1279" s="70"/>
      <c r="D1279" s="12"/>
      <c r="F1279" s="48" t="s">
        <v>248</v>
      </c>
      <c r="G1279" s="48"/>
      <c r="H1279" s="48"/>
      <c r="K1279" s="12"/>
      <c r="L1279" s="12"/>
      <c r="M1279" s="12"/>
    </row>
    <row r="1280" spans="2:13" ht="12.75">
      <c r="B1280" s="49" t="s">
        <v>201</v>
      </c>
      <c r="C1280" s="70"/>
      <c r="D1280" s="12"/>
      <c r="F1280" s="48" t="s">
        <v>430</v>
      </c>
      <c r="G1280" s="48"/>
      <c r="H1280" s="48"/>
      <c r="K1280" s="12"/>
      <c r="L1280" s="12"/>
      <c r="M1280" s="12"/>
    </row>
    <row r="1281" spans="2:13" ht="12.75">
      <c r="B1281" s="202" t="str">
        <f>+B1251</f>
        <v>June 30, 2011</v>
      </c>
      <c r="C1281" s="70"/>
      <c r="D1281" s="12"/>
      <c r="F1281" s="113" t="s">
        <v>225</v>
      </c>
      <c r="G1281" s="5"/>
      <c r="H1281" s="48"/>
      <c r="K1281" s="12"/>
      <c r="L1281" s="12"/>
      <c r="M1281" s="12"/>
    </row>
    <row r="1282" spans="2:13" ht="18.75" customHeight="1">
      <c r="B1282" s="130"/>
      <c r="C1282" s="52"/>
      <c r="D1282" s="180" t="s">
        <v>202</v>
      </c>
      <c r="E1282" s="180" t="s">
        <v>203</v>
      </c>
      <c r="F1282" s="52"/>
      <c r="G1282" s="12"/>
      <c r="H1282" s="12"/>
      <c r="I1282" s="12"/>
      <c r="K1282" s="12"/>
      <c r="L1282" s="12"/>
      <c r="M1282" s="12"/>
    </row>
    <row r="1283" spans="2:13" ht="18.75" customHeight="1">
      <c r="B1283" s="199"/>
      <c r="C1283" s="185"/>
      <c r="D1283" s="203" t="s">
        <v>204</v>
      </c>
      <c r="E1283" s="204" t="s">
        <v>204</v>
      </c>
      <c r="F1283" s="58"/>
      <c r="G1283" s="12"/>
      <c r="H1283" s="12"/>
      <c r="I1283" s="12"/>
      <c r="K1283" s="12"/>
      <c r="L1283" s="12"/>
      <c r="M1283" s="12"/>
    </row>
    <row r="1284" spans="2:13" ht="18.75" customHeight="1">
      <c r="B1284" s="199"/>
      <c r="C1284" s="58" t="s">
        <v>4</v>
      </c>
      <c r="D1284" s="203" t="s">
        <v>205</v>
      </c>
      <c r="E1284" s="203" t="s">
        <v>205</v>
      </c>
      <c r="F1284" s="58"/>
      <c r="G1284" s="12"/>
      <c r="H1284" s="12"/>
      <c r="I1284" s="12"/>
      <c r="K1284" s="12"/>
      <c r="L1284" s="12"/>
      <c r="M1284" s="12"/>
    </row>
    <row r="1285" spans="2:13" ht="18.75" customHeight="1">
      <c r="B1285" s="55"/>
      <c r="C1285" s="114" t="s">
        <v>6</v>
      </c>
      <c r="D1285" s="3" t="s">
        <v>537</v>
      </c>
      <c r="E1285" s="3" t="s">
        <v>537</v>
      </c>
      <c r="F1285" s="114" t="s">
        <v>206</v>
      </c>
      <c r="G1285" s="12"/>
      <c r="H1285" s="12"/>
      <c r="I1285" s="12"/>
      <c r="K1285" s="12"/>
      <c r="L1285" s="12"/>
      <c r="M1285" s="12"/>
    </row>
    <row r="1286" spans="2:13" ht="18.75" customHeight="1">
      <c r="B1286" s="80"/>
      <c r="C1286" s="63"/>
      <c r="D1286" s="318"/>
      <c r="E1286" s="380"/>
      <c r="F1286" s="318"/>
      <c r="G1286" s="12"/>
      <c r="H1286" s="12"/>
      <c r="I1286" s="12"/>
      <c r="K1286" s="12"/>
      <c r="L1286" s="12"/>
      <c r="M1286" s="12"/>
    </row>
    <row r="1287" spans="2:13" ht="18.75" customHeight="1">
      <c r="B1287" s="55" t="s">
        <v>122</v>
      </c>
      <c r="C1287" s="6">
        <v>2310</v>
      </c>
      <c r="D1287" s="142"/>
      <c r="E1287" s="231"/>
      <c r="F1287" s="358">
        <f>ROUND(SUM(D1287:E1287),2)</f>
        <v>0</v>
      </c>
      <c r="G1287" s="12"/>
      <c r="H1287" s="12"/>
      <c r="I1287" s="12"/>
      <c r="K1287" s="12"/>
      <c r="L1287" s="12"/>
      <c r="M1287" s="12"/>
    </row>
    <row r="1288" spans="2:13" ht="18.75" customHeight="1">
      <c r="B1288" s="55" t="s">
        <v>123</v>
      </c>
      <c r="C1288" s="6">
        <v>2315</v>
      </c>
      <c r="D1288" s="142"/>
      <c r="E1288" s="231"/>
      <c r="F1288" s="358">
        <f aca="true" t="shared" si="65" ref="F1288:F1296">ROUND(SUM(D1288:E1288),2)</f>
        <v>0</v>
      </c>
      <c r="G1288" s="12"/>
      <c r="H1288" s="12"/>
      <c r="I1288" s="12"/>
      <c r="K1288" s="12"/>
      <c r="L1288" s="12"/>
      <c r="M1288" s="12"/>
    </row>
    <row r="1289" spans="2:13" ht="18.75" customHeight="1">
      <c r="B1289" s="55" t="s">
        <v>124</v>
      </c>
      <c r="C1289" s="6">
        <v>2320</v>
      </c>
      <c r="D1289" s="142">
        <v>515000</v>
      </c>
      <c r="E1289" s="235"/>
      <c r="F1289" s="358">
        <f t="shared" si="65"/>
        <v>515000</v>
      </c>
      <c r="G1289" s="12"/>
      <c r="H1289" s="12"/>
      <c r="I1289" s="12"/>
      <c r="K1289" s="12"/>
      <c r="L1289" s="12"/>
      <c r="M1289" s="12"/>
    </row>
    <row r="1290" spans="2:13" ht="18.75" customHeight="1">
      <c r="B1290" s="55" t="s">
        <v>125</v>
      </c>
      <c r="C1290" s="6">
        <v>2330</v>
      </c>
      <c r="D1290" s="142">
        <v>1685749.1</v>
      </c>
      <c r="E1290" s="381"/>
      <c r="F1290" s="357">
        <f t="shared" si="65"/>
        <v>1685749.1</v>
      </c>
      <c r="G1290" s="12"/>
      <c r="H1290" s="12"/>
      <c r="I1290" s="12"/>
      <c r="K1290" s="12"/>
      <c r="L1290" s="12"/>
      <c r="M1290" s="12"/>
    </row>
    <row r="1291" spans="2:13" ht="18.75" customHeight="1">
      <c r="B1291" s="55" t="s">
        <v>126</v>
      </c>
      <c r="C1291" s="6">
        <v>2340</v>
      </c>
      <c r="D1291" s="142"/>
      <c r="E1291" s="235"/>
      <c r="F1291" s="358">
        <f t="shared" si="65"/>
        <v>0</v>
      </c>
      <c r="G1291" s="12"/>
      <c r="H1291" s="12"/>
      <c r="I1291" s="12"/>
      <c r="K1291" s="12"/>
      <c r="L1291" s="12"/>
      <c r="M1291" s="12"/>
    </row>
    <row r="1292" spans="2:13" ht="18.75" customHeight="1">
      <c r="B1292" s="55" t="s">
        <v>227</v>
      </c>
      <c r="C1292" s="6">
        <v>2350</v>
      </c>
      <c r="D1292" s="142"/>
      <c r="E1292" s="235"/>
      <c r="F1292" s="358">
        <f t="shared" si="65"/>
        <v>0</v>
      </c>
      <c r="G1292" s="12"/>
      <c r="H1292" s="12"/>
      <c r="I1292" s="12"/>
      <c r="K1292" s="12"/>
      <c r="L1292" s="12"/>
      <c r="M1292" s="12"/>
    </row>
    <row r="1293" spans="2:13" ht="18.75" customHeight="1">
      <c r="B1293" s="55" t="s">
        <v>471</v>
      </c>
      <c r="C1293" s="6">
        <v>2360</v>
      </c>
      <c r="D1293" s="142"/>
      <c r="E1293" s="235"/>
      <c r="F1293" s="358">
        <f t="shared" si="65"/>
        <v>0</v>
      </c>
      <c r="G1293" s="12"/>
      <c r="H1293" s="12"/>
      <c r="I1293" s="12"/>
      <c r="K1293" s="12"/>
      <c r="L1293" s="12"/>
      <c r="M1293" s="12"/>
    </row>
    <row r="1294" spans="2:13" ht="18.75" customHeight="1">
      <c r="B1294" s="55" t="s">
        <v>127</v>
      </c>
      <c r="C1294" s="6">
        <v>2370</v>
      </c>
      <c r="D1294" s="142"/>
      <c r="E1294" s="349"/>
      <c r="F1294" s="357">
        <f>ROUND(D1294,2)</f>
        <v>0</v>
      </c>
      <c r="G1294" s="12"/>
      <c r="H1294" s="12"/>
      <c r="I1294" s="12"/>
      <c r="K1294" s="12"/>
      <c r="L1294" s="12"/>
      <c r="M1294" s="12"/>
    </row>
    <row r="1295" spans="2:13" ht="18.75" customHeight="1">
      <c r="B1295" s="55" t="s">
        <v>226</v>
      </c>
      <c r="C1295" s="6">
        <v>2380</v>
      </c>
      <c r="D1295" s="141"/>
      <c r="E1295" s="231"/>
      <c r="F1295" s="358">
        <f t="shared" si="65"/>
        <v>0</v>
      </c>
      <c r="G1295" s="12"/>
      <c r="H1295" s="12"/>
      <c r="I1295" s="12"/>
      <c r="K1295" s="12"/>
      <c r="L1295" s="12"/>
      <c r="M1295" s="12"/>
    </row>
    <row r="1296" spans="2:13" ht="18.75" customHeight="1" thickBot="1">
      <c r="B1296" s="119" t="s">
        <v>462</v>
      </c>
      <c r="C1296" s="6"/>
      <c r="D1296" s="382">
        <f>ROUND(SUM(D1287:D1295),2)</f>
        <v>2200749.1</v>
      </c>
      <c r="E1296" s="382">
        <f>ROUND(SUM(E1287:E1293)+E1295,2)</f>
        <v>0</v>
      </c>
      <c r="F1296" s="382">
        <f t="shared" si="65"/>
        <v>2200749.1</v>
      </c>
      <c r="G1296" s="12"/>
      <c r="H1296" s="12"/>
      <c r="I1296" s="12"/>
      <c r="K1296" s="12"/>
      <c r="L1296" s="12"/>
      <c r="M1296" s="12"/>
    </row>
    <row r="1297" spans="2:13" ht="13.5" thickTop="1">
      <c r="B1297" s="205"/>
      <c r="C1297" s="206"/>
      <c r="D1297" s="207"/>
      <c r="E1297" s="207"/>
      <c r="F1297" s="207"/>
      <c r="G1297" s="5"/>
      <c r="H1297" s="5"/>
      <c r="I1297" s="5"/>
      <c r="K1297" s="5"/>
      <c r="L1297" s="5"/>
      <c r="M1297" s="5"/>
    </row>
    <row r="1298" spans="2:13" ht="12.75">
      <c r="B1298" s="5" t="s">
        <v>536</v>
      </c>
      <c r="C1298" s="5"/>
      <c r="D1298" s="5"/>
      <c r="E1298" s="5"/>
      <c r="F1298" s="5"/>
      <c r="G1298" s="5"/>
      <c r="H1298" s="5"/>
      <c r="I1298" s="5"/>
      <c r="K1298" s="5"/>
      <c r="L1298" s="5"/>
      <c r="M1298" s="5"/>
    </row>
    <row r="1299" spans="2:13" ht="12.75">
      <c r="B1299" s="5"/>
      <c r="C1299" s="5"/>
      <c r="D1299" s="5"/>
      <c r="E1299" s="5"/>
      <c r="F1299" s="5"/>
      <c r="G1299" s="5"/>
      <c r="H1299" s="5"/>
      <c r="I1299" s="5"/>
      <c r="K1299" s="5"/>
      <c r="L1299" s="5"/>
      <c r="M1299" s="5"/>
    </row>
    <row r="1300" spans="2:13" ht="12.75">
      <c r="B1300" s="50" t="s">
        <v>11</v>
      </c>
      <c r="C1300" s="5"/>
      <c r="D1300" s="5"/>
      <c r="E1300" s="5"/>
      <c r="F1300" s="5"/>
      <c r="G1300" s="5"/>
      <c r="H1300" s="5"/>
      <c r="I1300" s="5"/>
      <c r="K1300" s="5"/>
      <c r="L1300" s="5"/>
      <c r="M1300" s="5"/>
    </row>
    <row r="1301" spans="2:13" ht="12.75">
      <c r="B1301" s="5"/>
      <c r="C1301" s="5"/>
      <c r="D1301" s="5"/>
      <c r="E1301" s="5"/>
      <c r="F1301" s="5"/>
      <c r="G1301" s="5"/>
      <c r="H1301" s="5"/>
      <c r="I1301" s="5"/>
      <c r="K1301" s="5"/>
      <c r="L1301" s="5"/>
      <c r="M1301" s="5"/>
    </row>
    <row r="1302" spans="11:13" ht="12.75">
      <c r="K1302" s="5"/>
      <c r="L1302" s="5"/>
      <c r="M1302" s="5"/>
    </row>
    <row r="1303" spans="1:13" ht="12.75">
      <c r="A1303" s="2" t="s">
        <v>484</v>
      </c>
      <c r="B1303" s="23" t="str">
        <f>$B$1</f>
        <v>DISTRICT SCHOOL BOARD OF GULF COUNTY </v>
      </c>
      <c r="C1303" s="5"/>
      <c r="D1303" s="46"/>
      <c r="E1303" s="5"/>
      <c r="F1303" s="5"/>
      <c r="G1303" s="48"/>
      <c r="H1303" s="50"/>
      <c r="I1303" s="5"/>
      <c r="K1303" s="5"/>
      <c r="L1303" s="5"/>
      <c r="M1303" s="5"/>
    </row>
    <row r="1304" spans="2:13" ht="12.75">
      <c r="B1304" s="49" t="s">
        <v>565</v>
      </c>
      <c r="C1304" s="5"/>
      <c r="D1304" s="5"/>
      <c r="E1304" s="5"/>
      <c r="F1304" s="5"/>
      <c r="G1304" s="5"/>
      <c r="H1304" s="5"/>
      <c r="I1304" s="5"/>
      <c r="K1304" s="5"/>
      <c r="L1304" s="5"/>
      <c r="M1304" s="5"/>
    </row>
    <row r="1305" spans="2:13" ht="12.75">
      <c r="B1305" s="49" t="s">
        <v>526</v>
      </c>
      <c r="C1305" s="5"/>
      <c r="D1305" s="46"/>
      <c r="E1305" s="5"/>
      <c r="F1305" s="5"/>
      <c r="G1305" s="5"/>
      <c r="H1305" s="5"/>
      <c r="I1305" s="48" t="s">
        <v>249</v>
      </c>
      <c r="K1305" s="5"/>
      <c r="L1305" s="5"/>
      <c r="M1305" s="5"/>
    </row>
    <row r="1306" spans="2:13" ht="12.75">
      <c r="B1306" s="50" t="str">
        <f>+B4</f>
        <v>For the Fiscal Year Ended June 30, 2011</v>
      </c>
      <c r="C1306" s="5"/>
      <c r="D1306" s="5"/>
      <c r="E1306" s="5"/>
      <c r="F1306" s="5"/>
      <c r="G1306" s="5"/>
      <c r="H1306" s="5"/>
      <c r="I1306" s="48" t="s">
        <v>486</v>
      </c>
      <c r="K1306" s="5"/>
      <c r="L1306" s="5"/>
      <c r="M1306" s="5"/>
    </row>
    <row r="1307" spans="2:12" ht="21" customHeight="1">
      <c r="B1307" s="208" t="s">
        <v>130</v>
      </c>
      <c r="C1307" s="52" t="s">
        <v>131</v>
      </c>
      <c r="D1307" s="52" t="s">
        <v>132</v>
      </c>
      <c r="E1307" s="52" t="s">
        <v>133</v>
      </c>
      <c r="F1307" s="52" t="s">
        <v>557</v>
      </c>
      <c r="G1307" s="52" t="s">
        <v>134</v>
      </c>
      <c r="H1307" s="419" t="s">
        <v>561</v>
      </c>
      <c r="I1307" s="446" t="s">
        <v>132</v>
      </c>
      <c r="J1307" s="5"/>
      <c r="K1307" s="5"/>
      <c r="L1307" s="5"/>
    </row>
    <row r="1308" spans="2:12" ht="21" customHeight="1">
      <c r="B1308" s="209" t="s">
        <v>135</v>
      </c>
      <c r="C1308" s="114" t="s">
        <v>6</v>
      </c>
      <c r="D1308" s="210" t="s">
        <v>530</v>
      </c>
      <c r="E1308" s="114" t="s">
        <v>136</v>
      </c>
      <c r="F1308" s="211" t="s">
        <v>535</v>
      </c>
      <c r="G1308" s="211" t="s">
        <v>535</v>
      </c>
      <c r="H1308" s="420" t="s">
        <v>535</v>
      </c>
      <c r="I1308" s="262">
        <v>40724</v>
      </c>
      <c r="J1308" s="5"/>
      <c r="K1308" s="5"/>
      <c r="L1308" s="5"/>
    </row>
    <row r="1309" spans="2:12" ht="24.75" customHeight="1">
      <c r="B1309" s="55" t="s">
        <v>251</v>
      </c>
      <c r="C1309" s="212">
        <v>94740</v>
      </c>
      <c r="D1309" s="142"/>
      <c r="E1309" s="142"/>
      <c r="F1309" s="383">
        <v>2015934</v>
      </c>
      <c r="G1309" s="142">
        <v>2015934</v>
      </c>
      <c r="H1309" s="384"/>
      <c r="I1309" s="142"/>
      <c r="J1309" s="12"/>
      <c r="K1309" s="12"/>
      <c r="L1309" s="12"/>
    </row>
    <row r="1310" spans="2:12" ht="24.75" customHeight="1">
      <c r="B1310" s="55" t="s">
        <v>252</v>
      </c>
      <c r="C1310" s="114">
        <v>91050</v>
      </c>
      <c r="D1310" s="142">
        <v>1283658.68</v>
      </c>
      <c r="E1310" s="142"/>
      <c r="F1310" s="383"/>
      <c r="G1310" s="142">
        <v>85876.74</v>
      </c>
      <c r="H1310" s="384"/>
      <c r="I1310" s="142">
        <v>1197781.94</v>
      </c>
      <c r="J1310" s="12"/>
      <c r="K1310" s="12"/>
      <c r="L1310" s="12"/>
    </row>
    <row r="1311" spans="2:12" ht="24.75" customHeight="1">
      <c r="B1311" s="122" t="s">
        <v>270</v>
      </c>
      <c r="C1311" s="211">
        <v>90800</v>
      </c>
      <c r="D1311" s="213">
        <v>32295.3</v>
      </c>
      <c r="E1311" s="142"/>
      <c r="F1311" s="213">
        <v>151674</v>
      </c>
      <c r="G1311" s="213">
        <v>143648.06</v>
      </c>
      <c r="H1311" s="383"/>
      <c r="I1311" s="213">
        <v>40321.24</v>
      </c>
      <c r="J1311" s="12"/>
      <c r="K1311" s="12"/>
      <c r="L1311" s="12"/>
    </row>
    <row r="1312" spans="2:12" ht="24.75" customHeight="1">
      <c r="B1312" s="55" t="s">
        <v>553</v>
      </c>
      <c r="C1312" s="114">
        <v>90570</v>
      </c>
      <c r="D1312" s="142"/>
      <c r="E1312" s="142"/>
      <c r="F1312" s="235">
        <v>1966.68</v>
      </c>
      <c r="G1312" s="142">
        <v>1966.68</v>
      </c>
      <c r="H1312" s="384"/>
      <c r="I1312" s="142"/>
      <c r="J1312" s="12"/>
      <c r="K1312" s="12"/>
      <c r="L1312" s="12"/>
    </row>
    <row r="1313" spans="2:12" ht="24.75" customHeight="1">
      <c r="B1313" s="55" t="s">
        <v>608</v>
      </c>
      <c r="C1313" s="212">
        <v>97580</v>
      </c>
      <c r="D1313" s="142"/>
      <c r="E1313" s="142"/>
      <c r="F1313" s="235">
        <v>24105</v>
      </c>
      <c r="G1313" s="142">
        <v>24105</v>
      </c>
      <c r="H1313" s="384"/>
      <c r="I1313" s="142"/>
      <c r="J1313" s="12"/>
      <c r="K1313" s="12"/>
      <c r="L1313" s="12"/>
    </row>
    <row r="1314" spans="2:12" ht="24.75" customHeight="1">
      <c r="B1314" s="55" t="s">
        <v>599</v>
      </c>
      <c r="C1314" s="212">
        <v>90880</v>
      </c>
      <c r="D1314" s="142">
        <v>66718.19</v>
      </c>
      <c r="E1314" s="142"/>
      <c r="F1314" s="142">
        <v>151107</v>
      </c>
      <c r="G1314" s="142">
        <v>172622.98</v>
      </c>
      <c r="H1314" s="383"/>
      <c r="I1314" s="142">
        <v>45202.21</v>
      </c>
      <c r="J1314" s="12"/>
      <c r="K1314" s="12"/>
      <c r="L1314" s="12"/>
    </row>
    <row r="1315" spans="2:12" ht="24.75" customHeight="1">
      <c r="B1315" s="55" t="s">
        <v>600</v>
      </c>
      <c r="C1315" s="212">
        <v>90881</v>
      </c>
      <c r="D1315" s="142">
        <v>658.33</v>
      </c>
      <c r="E1315" s="142"/>
      <c r="F1315" s="340">
        <v>8957</v>
      </c>
      <c r="G1315" s="142">
        <v>9590.55</v>
      </c>
      <c r="H1315" s="383"/>
      <c r="I1315" s="142">
        <v>24.78</v>
      </c>
      <c r="J1315" s="12"/>
      <c r="K1315" s="12"/>
      <c r="L1315" s="12"/>
    </row>
    <row r="1316" spans="2:12" ht="24.75" customHeight="1">
      <c r="B1316" s="55" t="s">
        <v>137</v>
      </c>
      <c r="C1316" s="212">
        <v>97950</v>
      </c>
      <c r="D1316" s="142"/>
      <c r="E1316" s="142"/>
      <c r="F1316" s="142"/>
      <c r="G1316" s="142"/>
      <c r="H1316" s="384"/>
      <c r="I1316" s="142"/>
      <c r="J1316" s="12"/>
      <c r="K1316" s="12"/>
      <c r="L1316" s="12"/>
    </row>
    <row r="1317" spans="2:12" ht="24.75" customHeight="1">
      <c r="B1317" s="55" t="s">
        <v>138</v>
      </c>
      <c r="C1317" s="212">
        <v>90320</v>
      </c>
      <c r="D1317" s="142"/>
      <c r="E1317" s="142"/>
      <c r="F1317" s="384"/>
      <c r="G1317" s="142"/>
      <c r="H1317" s="385"/>
      <c r="I1317" s="142"/>
      <c r="J1317" s="12"/>
      <c r="K1317" s="12"/>
      <c r="L1317" s="12"/>
    </row>
    <row r="1318" spans="2:12" ht="24.75" customHeight="1">
      <c r="B1318" s="55" t="s">
        <v>556</v>
      </c>
      <c r="C1318" s="212">
        <v>90803</v>
      </c>
      <c r="D1318" s="142"/>
      <c r="E1318" s="142"/>
      <c r="F1318" s="340">
        <v>93226</v>
      </c>
      <c r="G1318" s="142">
        <v>93226</v>
      </c>
      <c r="H1318" s="235"/>
      <c r="I1318" s="142"/>
      <c r="J1318" s="12"/>
      <c r="K1318" s="12"/>
      <c r="L1318" s="12"/>
    </row>
    <row r="1319" spans="2:12" ht="24.75" customHeight="1">
      <c r="B1319" s="55" t="s">
        <v>209</v>
      </c>
      <c r="C1319" s="212">
        <v>94030</v>
      </c>
      <c r="D1319" s="142"/>
      <c r="E1319" s="142"/>
      <c r="F1319" s="384"/>
      <c r="G1319" s="142"/>
      <c r="H1319" s="384"/>
      <c r="I1319" s="142"/>
      <c r="J1319" s="12"/>
      <c r="K1319" s="12"/>
      <c r="L1319" s="12"/>
    </row>
    <row r="1320" spans="2:12" ht="24.75" customHeight="1">
      <c r="B1320" s="55" t="s">
        <v>296</v>
      </c>
      <c r="C1320" s="212">
        <v>92040</v>
      </c>
      <c r="D1320" s="142">
        <v>15390.57</v>
      </c>
      <c r="E1320" s="142"/>
      <c r="F1320" s="142">
        <v>82837</v>
      </c>
      <c r="G1320" s="142">
        <v>84545.28</v>
      </c>
      <c r="H1320" s="384"/>
      <c r="I1320" s="142">
        <v>13682.29</v>
      </c>
      <c r="J1320" s="12"/>
      <c r="K1320" s="12"/>
      <c r="L1320" s="12"/>
    </row>
    <row r="1321" spans="2:12" ht="24.75" customHeight="1">
      <c r="B1321" s="55" t="s">
        <v>139</v>
      </c>
      <c r="C1321" s="212">
        <v>91280</v>
      </c>
      <c r="D1321" s="142"/>
      <c r="E1321" s="142"/>
      <c r="F1321" s="213">
        <v>407466</v>
      </c>
      <c r="G1321" s="142">
        <v>407466</v>
      </c>
      <c r="H1321" s="235"/>
      <c r="I1321" s="142"/>
      <c r="J1321" s="12"/>
      <c r="K1321" s="12"/>
      <c r="L1321" s="12"/>
    </row>
    <row r="1322" spans="2:12" ht="24.75" customHeight="1">
      <c r="B1322" s="55" t="s">
        <v>210</v>
      </c>
      <c r="C1322" s="212">
        <v>93460</v>
      </c>
      <c r="D1322" s="142"/>
      <c r="E1322" s="142"/>
      <c r="F1322" s="384"/>
      <c r="G1322" s="142"/>
      <c r="H1322" s="384"/>
      <c r="I1322" s="142"/>
      <c r="J1322" s="12"/>
      <c r="K1322" s="12"/>
      <c r="L1322" s="12"/>
    </row>
    <row r="1323" spans="2:12" ht="24.75" customHeight="1">
      <c r="B1323" s="55" t="s">
        <v>140</v>
      </c>
      <c r="C1323" s="212">
        <v>91290</v>
      </c>
      <c r="D1323" s="142"/>
      <c r="E1323" s="142"/>
      <c r="F1323" s="384"/>
      <c r="G1323" s="142"/>
      <c r="H1323" s="385"/>
      <c r="I1323" s="142"/>
      <c r="J1323" s="12"/>
      <c r="K1323" s="12"/>
      <c r="L1323" s="12"/>
    </row>
    <row r="1324" spans="2:12" ht="24.75" customHeight="1">
      <c r="B1324" s="55" t="s">
        <v>601</v>
      </c>
      <c r="C1324" s="212">
        <v>90830</v>
      </c>
      <c r="D1324" s="142"/>
      <c r="E1324" s="142"/>
      <c r="F1324" s="383">
        <v>356826</v>
      </c>
      <c r="G1324" s="142">
        <v>356826</v>
      </c>
      <c r="H1324" s="235"/>
      <c r="I1324" s="142"/>
      <c r="J1324" s="12"/>
      <c r="K1324" s="12"/>
      <c r="L1324" s="12"/>
    </row>
    <row r="1325" spans="2:12" ht="24.75" customHeight="1">
      <c r="B1325" s="55" t="s">
        <v>271</v>
      </c>
      <c r="C1325" s="212">
        <v>96440</v>
      </c>
      <c r="D1325" s="142"/>
      <c r="E1325" s="142"/>
      <c r="F1325" s="383">
        <v>95390.15</v>
      </c>
      <c r="G1325" s="142">
        <v>95390.15</v>
      </c>
      <c r="H1325" s="384"/>
      <c r="I1325" s="142"/>
      <c r="J1325" s="12"/>
      <c r="K1325" s="12"/>
      <c r="L1325" s="12"/>
    </row>
    <row r="1326" spans="2:12" ht="24.75" customHeight="1">
      <c r="B1326" s="55" t="s">
        <v>272</v>
      </c>
      <c r="C1326" s="212">
        <v>96441</v>
      </c>
      <c r="D1326" s="142"/>
      <c r="E1326" s="142"/>
      <c r="F1326" s="383"/>
      <c r="G1326" s="142"/>
      <c r="H1326" s="384"/>
      <c r="I1326" s="142"/>
      <c r="J1326" s="12"/>
      <c r="K1326" s="12"/>
      <c r="L1326" s="12"/>
    </row>
    <row r="1328" spans="2:13" ht="12.75">
      <c r="B1328" s="50" t="s">
        <v>559</v>
      </c>
      <c r="C1328" s="5"/>
      <c r="D1328" s="5"/>
      <c r="E1328" s="5"/>
      <c r="F1328" s="5"/>
      <c r="G1328" s="5"/>
      <c r="H1328" s="5"/>
      <c r="I1328" s="5"/>
      <c r="K1328" s="12"/>
      <c r="L1328" s="12"/>
      <c r="M1328" s="12"/>
    </row>
    <row r="1329" spans="2:13" ht="12.75">
      <c r="B1329" s="50" t="s">
        <v>554</v>
      </c>
      <c r="C1329" s="5"/>
      <c r="D1329" s="5"/>
      <c r="E1329" s="5"/>
      <c r="F1329" s="5"/>
      <c r="G1329" s="5"/>
      <c r="H1329" s="5"/>
      <c r="I1329" s="5"/>
      <c r="K1329" s="12"/>
      <c r="L1329" s="12"/>
      <c r="M1329" s="12"/>
    </row>
    <row r="1330" spans="2:13" ht="12.75">
      <c r="B1330" s="50" t="s">
        <v>555</v>
      </c>
      <c r="C1330" s="5"/>
      <c r="D1330" s="5"/>
      <c r="E1330" s="5"/>
      <c r="F1330" s="5"/>
      <c r="G1330" s="5"/>
      <c r="H1330" s="5"/>
      <c r="I1330" s="5"/>
      <c r="K1330" s="12"/>
      <c r="L1330" s="12"/>
      <c r="M1330" s="12"/>
    </row>
    <row r="1331" spans="2:13" ht="12.75">
      <c r="B1331" s="2" t="s">
        <v>558</v>
      </c>
      <c r="C1331" s="5"/>
      <c r="D1331" s="5"/>
      <c r="E1331" s="5"/>
      <c r="F1331" s="5"/>
      <c r="G1331" s="5"/>
      <c r="H1331" s="5"/>
      <c r="I1331" s="5"/>
      <c r="K1331" s="12"/>
      <c r="L1331" s="12"/>
      <c r="M1331" s="12"/>
    </row>
    <row r="1332" spans="2:13" ht="12.75">
      <c r="B1332" s="50" t="s">
        <v>560</v>
      </c>
      <c r="C1332" s="5"/>
      <c r="D1332" s="5"/>
      <c r="E1332" s="5"/>
      <c r="F1332" s="5"/>
      <c r="G1332" s="5"/>
      <c r="H1332" s="5"/>
      <c r="I1332" s="5"/>
      <c r="K1332" s="12"/>
      <c r="L1332" s="12"/>
      <c r="M1332" s="12"/>
    </row>
    <row r="1333" spans="2:13" ht="12.75">
      <c r="B1333" s="50" t="s">
        <v>211</v>
      </c>
      <c r="C1333" s="5"/>
      <c r="D1333" s="5"/>
      <c r="E1333" s="5"/>
      <c r="F1333" s="5"/>
      <c r="G1333" s="5"/>
      <c r="H1333" s="5"/>
      <c r="I1333" s="5"/>
      <c r="K1333" s="12"/>
      <c r="L1333" s="12"/>
      <c r="M1333" s="12"/>
    </row>
    <row r="1334" spans="2:13" ht="12.75">
      <c r="B1334" s="50" t="s">
        <v>41</v>
      </c>
      <c r="K1334" s="12"/>
      <c r="L1334" s="12"/>
      <c r="M1334" s="12"/>
    </row>
    <row r="1335" spans="2:13" ht="12.75">
      <c r="B1335" s="50"/>
      <c r="K1335" s="12"/>
      <c r="L1335" s="12"/>
      <c r="M1335" s="12"/>
    </row>
    <row r="1336" spans="2:13" ht="12.75">
      <c r="B1336" s="50"/>
      <c r="K1336" s="12"/>
      <c r="L1336" s="12"/>
      <c r="M1336" s="12"/>
    </row>
    <row r="1337" spans="1:14" ht="12.75">
      <c r="A1337" s="2" t="s">
        <v>485</v>
      </c>
      <c r="B1337" s="23" t="str">
        <f>$B$1</f>
        <v>DISTRICT SCHOOL BOARD OF GULF COUNTY </v>
      </c>
      <c r="C1337" s="70"/>
      <c r="D1337" s="46"/>
      <c r="E1337" s="48"/>
      <c r="F1337" s="48"/>
      <c r="L1337" s="12"/>
      <c r="M1337" s="12"/>
      <c r="N1337" s="12"/>
    </row>
    <row r="1338" spans="2:14" ht="12.75">
      <c r="B1338" s="49" t="s">
        <v>213</v>
      </c>
      <c r="C1338" s="70"/>
      <c r="D1338" s="5"/>
      <c r="E1338" s="48"/>
      <c r="F1338" s="48"/>
      <c r="H1338" s="48" t="s">
        <v>493</v>
      </c>
      <c r="L1338" s="12"/>
      <c r="M1338" s="12"/>
      <c r="N1338" s="12"/>
    </row>
    <row r="1339" spans="2:14" ht="12.75">
      <c r="B1339" s="50" t="str">
        <f>+B$4</f>
        <v>For the Fiscal Year Ended June 30, 2011</v>
      </c>
      <c r="C1339" s="70"/>
      <c r="D1339" s="5"/>
      <c r="E1339" s="48"/>
      <c r="F1339" s="48"/>
      <c r="H1339" s="48" t="s">
        <v>487</v>
      </c>
      <c r="L1339" s="12"/>
      <c r="M1339" s="12"/>
      <c r="N1339" s="12"/>
    </row>
    <row r="1340" spans="2:14" ht="39.75" customHeight="1">
      <c r="B1340" s="51"/>
      <c r="C1340" s="52" t="s">
        <v>141</v>
      </c>
      <c r="D1340" s="293" t="s">
        <v>455</v>
      </c>
      <c r="E1340" s="293" t="s">
        <v>615</v>
      </c>
      <c r="F1340" s="293" t="s">
        <v>587</v>
      </c>
      <c r="G1340" s="293" t="s">
        <v>588</v>
      </c>
      <c r="H1340" s="73"/>
      <c r="L1340" s="12"/>
      <c r="M1340" s="12"/>
      <c r="N1340" s="12"/>
    </row>
    <row r="1341" spans="2:14" ht="12.75">
      <c r="B1341" s="119"/>
      <c r="C1341" s="114" t="s">
        <v>142</v>
      </c>
      <c r="D1341" s="114">
        <v>100</v>
      </c>
      <c r="E1341" s="114">
        <v>410</v>
      </c>
      <c r="F1341" s="114">
        <v>420</v>
      </c>
      <c r="G1341" s="114">
        <v>430</v>
      </c>
      <c r="H1341" s="78" t="s">
        <v>206</v>
      </c>
      <c r="L1341" s="12"/>
      <c r="M1341" s="12"/>
      <c r="N1341" s="12"/>
    </row>
    <row r="1342" spans="2:14" ht="18.75" customHeight="1">
      <c r="B1342" s="57" t="s">
        <v>143</v>
      </c>
      <c r="C1342" s="58"/>
      <c r="D1342" s="338"/>
      <c r="E1342" s="338"/>
      <c r="F1342" s="338"/>
      <c r="G1342" s="338"/>
      <c r="H1342" s="269"/>
      <c r="L1342" s="12"/>
      <c r="M1342" s="12"/>
      <c r="N1342" s="12"/>
    </row>
    <row r="1343" spans="2:14" ht="18.75" customHeight="1">
      <c r="B1343" s="214" t="s">
        <v>276</v>
      </c>
      <c r="C1343" s="212">
        <v>410</v>
      </c>
      <c r="D1343" s="213">
        <v>41467.71</v>
      </c>
      <c r="E1343" s="213"/>
      <c r="F1343" s="213"/>
      <c r="G1343" s="213"/>
      <c r="H1343" s="374">
        <f>ROUND(SUM(D1343:G1343),2)</f>
        <v>41467.71</v>
      </c>
      <c r="L1343" s="12"/>
      <c r="M1343" s="12"/>
      <c r="N1343" s="12"/>
    </row>
    <row r="1344" spans="2:14" ht="18.75" customHeight="1">
      <c r="B1344" s="55" t="s">
        <v>277</v>
      </c>
      <c r="C1344" s="212">
        <v>420</v>
      </c>
      <c r="D1344" s="213"/>
      <c r="E1344" s="213"/>
      <c r="F1344" s="213"/>
      <c r="G1344" s="213"/>
      <c r="H1344" s="374">
        <f>ROUND(SUM(D1344:G1344),2)</f>
        <v>0</v>
      </c>
      <c r="L1344" s="12"/>
      <c r="M1344" s="12"/>
      <c r="N1344" s="12"/>
    </row>
    <row r="1345" spans="2:8" ht="18.75" customHeight="1">
      <c r="B1345" s="55" t="s">
        <v>278</v>
      </c>
      <c r="C1345" s="212">
        <v>430</v>
      </c>
      <c r="D1345" s="213">
        <v>699174.49</v>
      </c>
      <c r="E1345" s="213"/>
      <c r="F1345" s="213"/>
      <c r="G1345" s="213"/>
      <c r="H1345" s="374">
        <f>ROUND(SUM(D1345:G1345),2)</f>
        <v>699174.49</v>
      </c>
    </row>
    <row r="1346" spans="2:8" ht="18.75" customHeight="1">
      <c r="B1346" s="55" t="s">
        <v>279</v>
      </c>
      <c r="C1346" s="212">
        <v>440</v>
      </c>
      <c r="D1346" s="213"/>
      <c r="E1346" s="213"/>
      <c r="F1346" s="213"/>
      <c r="G1346" s="213"/>
      <c r="H1346" s="374">
        <f>ROUND(SUM(D1346:G1346),2)</f>
        <v>0</v>
      </c>
    </row>
    <row r="1347" spans="2:8" ht="18.75" customHeight="1" thickBot="1">
      <c r="B1347" s="215" t="s">
        <v>280</v>
      </c>
      <c r="C1347" s="216" t="s">
        <v>0</v>
      </c>
      <c r="D1347" s="347">
        <f>ROUND(SUM(D1343:D1346),2)</f>
        <v>740642.2</v>
      </c>
      <c r="E1347" s="348">
        <f>ROUND(SUM(E1343:E1346),2)</f>
        <v>0</v>
      </c>
      <c r="F1347" s="348">
        <f>ROUND(SUM(F1343:F1346),2)</f>
        <v>0</v>
      </c>
      <c r="G1347" s="348">
        <f>ROUND(SUM(G1343:G1346),2)</f>
        <v>0</v>
      </c>
      <c r="H1347" s="332">
        <f>ROUND(SUM(D1347:G1347),2)</f>
        <v>740642.2</v>
      </c>
    </row>
    <row r="1348" spans="2:8" ht="18.75" customHeight="1">
      <c r="B1348" s="132" t="s">
        <v>258</v>
      </c>
      <c r="C1348" s="217"/>
      <c r="D1348" s="386"/>
      <c r="E1348" s="386"/>
      <c r="F1348" s="386"/>
      <c r="G1348" s="386"/>
      <c r="H1348" s="380"/>
    </row>
    <row r="1349" spans="2:8" ht="18.75" customHeight="1">
      <c r="B1349" s="218" t="s">
        <v>214</v>
      </c>
      <c r="C1349" s="219"/>
      <c r="D1349" s="386"/>
      <c r="E1349" s="387"/>
      <c r="F1349" s="387"/>
      <c r="G1349" s="386"/>
      <c r="H1349" s="380"/>
    </row>
    <row r="1350" spans="2:8" ht="18.75" customHeight="1">
      <c r="B1350" s="55" t="s">
        <v>281</v>
      </c>
      <c r="C1350" s="220">
        <v>450</v>
      </c>
      <c r="D1350" s="231">
        <v>26984.33</v>
      </c>
      <c r="E1350" s="388"/>
      <c r="F1350" s="133"/>
      <c r="G1350" s="231"/>
      <c r="H1350" s="374">
        <f>ROUND(SUM(D1350:G1350),2)</f>
        <v>26984.33</v>
      </c>
    </row>
    <row r="1351" spans="2:8" ht="18.75" customHeight="1">
      <c r="B1351" s="221" t="s">
        <v>282</v>
      </c>
      <c r="C1351" s="222">
        <v>460</v>
      </c>
      <c r="D1351" s="235">
        <v>113912.51</v>
      </c>
      <c r="E1351" s="356"/>
      <c r="F1351" s="134"/>
      <c r="G1351" s="235"/>
      <c r="H1351" s="375">
        <f>ROUND(SUM(D1351:G1351),2)</f>
        <v>113912.51</v>
      </c>
    </row>
    <row r="1352" spans="2:8" ht="18.75" customHeight="1">
      <c r="B1352" s="55" t="s">
        <v>283</v>
      </c>
      <c r="C1352" s="212">
        <v>540</v>
      </c>
      <c r="D1352" s="142">
        <v>1975.6</v>
      </c>
      <c r="E1352" s="319"/>
      <c r="F1352" s="213"/>
      <c r="G1352" s="142"/>
      <c r="H1352" s="374">
        <f>ROUND(SUM(D1352:G1352),2)</f>
        <v>1975.6</v>
      </c>
    </row>
    <row r="1353" spans="2:8" ht="18.75" customHeight="1" thickBot="1">
      <c r="B1353" s="215" t="s">
        <v>280</v>
      </c>
      <c r="C1353" s="216" t="s">
        <v>0</v>
      </c>
      <c r="D1353" s="348">
        <f>ROUND(SUM(D1350:D1352),2)</f>
        <v>142872.44</v>
      </c>
      <c r="E1353" s="389"/>
      <c r="F1353" s="348">
        <f>ROUND(SUM(F1350:F1352),2)</f>
        <v>0</v>
      </c>
      <c r="G1353" s="348">
        <f>ROUND(SUM(G1350:G1352),2)</f>
        <v>0</v>
      </c>
      <c r="H1353" s="332">
        <f>ROUND(SUM(D1353:G1353),2)</f>
        <v>142872.44</v>
      </c>
    </row>
    <row r="1354" spans="2:7" ht="18.75" customHeight="1">
      <c r="B1354" s="205"/>
      <c r="C1354" s="223"/>
      <c r="D1354" s="224"/>
      <c r="E1354" s="225"/>
      <c r="F1354" s="225"/>
      <c r="G1354" s="224"/>
    </row>
    <row r="1355" spans="2:8" ht="38.25">
      <c r="B1355" s="51"/>
      <c r="C1355" s="52" t="s">
        <v>141</v>
      </c>
      <c r="D1355" s="426" t="s">
        <v>455</v>
      </c>
      <c r="E1355" s="293" t="s">
        <v>587</v>
      </c>
      <c r="F1355" s="293" t="s">
        <v>588</v>
      </c>
      <c r="G1355" s="426" t="s">
        <v>589</v>
      </c>
      <c r="H1355" s="73"/>
    </row>
    <row r="1356" spans="2:8" ht="12.75">
      <c r="B1356" s="131"/>
      <c r="C1356" s="114" t="s">
        <v>142</v>
      </c>
      <c r="D1356" s="427">
        <v>100</v>
      </c>
      <c r="E1356" s="114">
        <v>420</v>
      </c>
      <c r="F1356" s="114">
        <v>430</v>
      </c>
      <c r="G1356" s="226" t="s">
        <v>590</v>
      </c>
      <c r="H1356" s="78" t="s">
        <v>206</v>
      </c>
    </row>
    <row r="1357" spans="2:8" ht="18.75" customHeight="1">
      <c r="B1357" s="57" t="s">
        <v>284</v>
      </c>
      <c r="C1357" s="227"/>
      <c r="D1357" s="318"/>
      <c r="E1357" s="318"/>
      <c r="F1357" s="318"/>
      <c r="G1357" s="318"/>
      <c r="H1357" s="269"/>
    </row>
    <row r="1358" spans="2:8" ht="18.75" customHeight="1">
      <c r="B1358" s="57" t="s">
        <v>285</v>
      </c>
      <c r="C1358" s="227"/>
      <c r="D1358" s="318"/>
      <c r="E1358" s="318"/>
      <c r="F1358" s="318"/>
      <c r="G1358" s="318"/>
      <c r="H1358" s="390"/>
    </row>
    <row r="1359" spans="2:8" ht="18.75" customHeight="1">
      <c r="B1359" s="55" t="s">
        <v>286</v>
      </c>
      <c r="C1359" s="212">
        <v>651</v>
      </c>
      <c r="D1359" s="142"/>
      <c r="E1359" s="142"/>
      <c r="F1359" s="142"/>
      <c r="G1359" s="142"/>
      <c r="H1359" s="374">
        <f>ROUND(SUM(D1359:G1359),2)</f>
        <v>0</v>
      </c>
    </row>
    <row r="1360" spans="2:8" ht="18.75" customHeight="1">
      <c r="B1360" s="201" t="s">
        <v>144</v>
      </c>
      <c r="C1360" s="227"/>
      <c r="D1360" s="318"/>
      <c r="E1360" s="318"/>
      <c r="F1360" s="318"/>
      <c r="G1360" s="346"/>
      <c r="H1360" s="362"/>
    </row>
    <row r="1361" spans="2:8" ht="18.75" customHeight="1">
      <c r="B1361" s="201" t="s">
        <v>287</v>
      </c>
      <c r="C1361" s="227"/>
      <c r="D1361" s="318"/>
      <c r="E1361" s="318"/>
      <c r="F1361" s="318"/>
      <c r="G1361" s="346"/>
      <c r="H1361" s="391"/>
    </row>
    <row r="1362" spans="2:8" ht="18.75" customHeight="1">
      <c r="B1362" s="55" t="s">
        <v>288</v>
      </c>
      <c r="C1362" s="212">
        <v>621</v>
      </c>
      <c r="D1362" s="142"/>
      <c r="E1362" s="142"/>
      <c r="F1362" s="142"/>
      <c r="G1362" s="319"/>
      <c r="H1362" s="374">
        <f>ROUND(SUM(D1362:F1362),2)</f>
        <v>0</v>
      </c>
    </row>
    <row r="1363" spans="2:7" ht="18.75" customHeight="1">
      <c r="B1363" s="5"/>
      <c r="C1363" s="70"/>
      <c r="D1363" s="71"/>
      <c r="E1363" s="71"/>
      <c r="F1363" s="71"/>
      <c r="G1363" s="71"/>
    </row>
    <row r="1364" spans="2:8" ht="38.25">
      <c r="B1364" s="51"/>
      <c r="C1364" s="180" t="s">
        <v>141</v>
      </c>
      <c r="D1364" s="293" t="s">
        <v>455</v>
      </c>
      <c r="E1364" s="293" t="s">
        <v>615</v>
      </c>
      <c r="F1364" s="293" t="s">
        <v>587</v>
      </c>
      <c r="G1364" s="293" t="s">
        <v>588</v>
      </c>
      <c r="H1364" s="73"/>
    </row>
    <row r="1365" spans="2:8" ht="12.75">
      <c r="B1365" s="80"/>
      <c r="C1365" s="185" t="s">
        <v>142</v>
      </c>
      <c r="D1365" s="114">
        <v>100</v>
      </c>
      <c r="E1365" s="114">
        <v>410</v>
      </c>
      <c r="F1365" s="114">
        <v>420</v>
      </c>
      <c r="G1365" s="114">
        <v>430</v>
      </c>
      <c r="H1365" s="37" t="s">
        <v>206</v>
      </c>
    </row>
    <row r="1366" spans="2:8" ht="18.75" customHeight="1">
      <c r="B1366" s="230" t="s">
        <v>470</v>
      </c>
      <c r="C1366" s="180"/>
      <c r="D1366" s="392"/>
      <c r="E1366" s="392"/>
      <c r="F1366" s="392"/>
      <c r="G1366" s="393"/>
      <c r="H1366" s="269"/>
    </row>
    <row r="1367" spans="2:8" ht="18.75" customHeight="1">
      <c r="B1367" s="131" t="s">
        <v>468</v>
      </c>
      <c r="C1367" s="209">
        <v>311</v>
      </c>
      <c r="D1367" s="231"/>
      <c r="E1367" s="231"/>
      <c r="F1367" s="231"/>
      <c r="G1367" s="232"/>
      <c r="H1367" s="394">
        <f>ROUND(SUM(D1367:G1367),2)</f>
        <v>0</v>
      </c>
    </row>
    <row r="1368" spans="2:8" ht="18.75" customHeight="1">
      <c r="B1368" s="131" t="s">
        <v>469</v>
      </c>
      <c r="C1368" s="209">
        <v>312</v>
      </c>
      <c r="D1368" s="231"/>
      <c r="E1368" s="231"/>
      <c r="F1368" s="231"/>
      <c r="G1368" s="232"/>
      <c r="H1368" s="394">
        <f>ROUND(SUM(D1368:G1368),2)</f>
        <v>0</v>
      </c>
    </row>
    <row r="1369" spans="2:8" ht="18.75" customHeight="1">
      <c r="B1369" s="233" t="s">
        <v>468</v>
      </c>
      <c r="C1369" s="234">
        <v>391</v>
      </c>
      <c r="D1369" s="235"/>
      <c r="E1369" s="235"/>
      <c r="F1369" s="235"/>
      <c r="G1369" s="236"/>
      <c r="H1369" s="395">
        <f>ROUND(SUM(D1369:G1369),2)</f>
        <v>0</v>
      </c>
    </row>
    <row r="1370" spans="2:8" ht="18.75" customHeight="1">
      <c r="B1370" s="233" t="s">
        <v>469</v>
      </c>
      <c r="C1370" s="234">
        <v>392</v>
      </c>
      <c r="D1370" s="235"/>
      <c r="E1370" s="235"/>
      <c r="F1370" s="235"/>
      <c r="G1370" s="236"/>
      <c r="H1370" s="395">
        <f>ROUND(SUM(D1370:G1370),2)</f>
        <v>0</v>
      </c>
    </row>
    <row r="1371" spans="2:7" ht="12.75">
      <c r="B1371" s="5"/>
      <c r="C1371" s="70"/>
      <c r="D1371" s="71"/>
      <c r="E1371" s="71"/>
      <c r="F1371" s="71"/>
      <c r="G1371" s="71"/>
    </row>
    <row r="1372" spans="2:8" s="7" customFormat="1" ht="25.5">
      <c r="B1372" s="241"/>
      <c r="C1372" s="192" t="s">
        <v>141</v>
      </c>
      <c r="D1372" s="293" t="s">
        <v>616</v>
      </c>
      <c r="E1372" s="421"/>
      <c r="F1372" s="421"/>
      <c r="G1372" s="421"/>
      <c r="H1372" s="421"/>
    </row>
    <row r="1373" spans="2:8" s="7" customFormat="1" ht="12.75">
      <c r="B1373" s="284"/>
      <c r="C1373" s="422" t="s">
        <v>142</v>
      </c>
      <c r="D1373" s="114">
        <v>410</v>
      </c>
      <c r="E1373" s="421"/>
      <c r="F1373" s="421"/>
      <c r="G1373" s="421"/>
      <c r="H1373" s="421"/>
    </row>
    <row r="1374" spans="2:8" s="7" customFormat="1" ht="18.75" customHeight="1">
      <c r="B1374" s="423" t="s">
        <v>562</v>
      </c>
      <c r="C1374" s="192"/>
      <c r="D1374" s="403"/>
      <c r="E1374" s="421"/>
      <c r="F1374" s="421"/>
      <c r="G1374" s="421"/>
      <c r="H1374" s="421"/>
    </row>
    <row r="1375" spans="2:8" s="7" customFormat="1" ht="18.75" customHeight="1">
      <c r="B1375" s="285" t="s">
        <v>563</v>
      </c>
      <c r="C1375" s="424">
        <v>510</v>
      </c>
      <c r="D1375" s="133">
        <v>26555.77</v>
      </c>
      <c r="E1375" s="421"/>
      <c r="F1375" s="421"/>
      <c r="G1375" s="421"/>
      <c r="H1375" s="421"/>
    </row>
    <row r="1376" spans="2:8" s="7" customFormat="1" ht="18.75" customHeight="1">
      <c r="B1376" s="285" t="s">
        <v>564</v>
      </c>
      <c r="C1376" s="424">
        <v>570</v>
      </c>
      <c r="D1376" s="133">
        <v>373538.91</v>
      </c>
      <c r="E1376" s="421"/>
      <c r="F1376" s="421"/>
      <c r="G1376" s="421"/>
      <c r="H1376" s="421"/>
    </row>
    <row r="1377" spans="2:7" s="7" customFormat="1" ht="12.75">
      <c r="B1377" s="79"/>
      <c r="C1377" s="237"/>
      <c r="D1377" s="72"/>
      <c r="E1377" s="72"/>
      <c r="F1377" s="72"/>
      <c r="G1377" s="72"/>
    </row>
    <row r="1378" spans="2:7" ht="12.75">
      <c r="B1378" s="50" t="s">
        <v>11</v>
      </c>
      <c r="C1378" s="70"/>
      <c r="D1378" s="71"/>
      <c r="E1378" s="71"/>
      <c r="F1378" s="71"/>
      <c r="G1378" s="71"/>
    </row>
    <row r="1379" spans="1:10" ht="12.75">
      <c r="A1379" s="12"/>
      <c r="B1379" s="12"/>
      <c r="C1379" s="12"/>
      <c r="D1379" s="12"/>
      <c r="E1379" s="12"/>
      <c r="F1379" s="12"/>
      <c r="G1379" s="12"/>
      <c r="H1379" s="12"/>
      <c r="I1379" s="12"/>
      <c r="J1379" s="12"/>
    </row>
    <row r="1380" spans="6:10" ht="12.75">
      <c r="F1380" s="12"/>
      <c r="G1380" s="12"/>
      <c r="H1380" s="12"/>
      <c r="I1380" s="12"/>
      <c r="J1380" s="12"/>
    </row>
    <row r="1381" spans="1:11" ht="12.75">
      <c r="A1381" s="7" t="s">
        <v>488</v>
      </c>
      <c r="B1381" s="23" t="str">
        <f>$B$1</f>
        <v>DISTRICT SCHOOL BOARD OF GULF COUNTY </v>
      </c>
      <c r="C1381" s="237"/>
      <c r="D1381" s="238"/>
      <c r="E1381" s="239"/>
      <c r="F1381" s="239"/>
      <c r="G1381" s="12"/>
      <c r="H1381" s="12"/>
      <c r="I1381" s="12"/>
      <c r="J1381" s="12"/>
      <c r="K1381" s="12"/>
    </row>
    <row r="1382" spans="1:7" ht="12.75">
      <c r="A1382" s="7"/>
      <c r="B1382" s="240" t="s">
        <v>213</v>
      </c>
      <c r="C1382" s="237"/>
      <c r="D1382" s="79"/>
      <c r="E1382" s="239"/>
      <c r="F1382" s="239"/>
      <c r="G1382" s="239" t="s">
        <v>493</v>
      </c>
    </row>
    <row r="1383" spans="1:7" ht="12.75">
      <c r="A1383" s="7"/>
      <c r="B1383" s="50" t="str">
        <f>+B$4</f>
        <v>For the Fiscal Year Ended June 30, 2011</v>
      </c>
      <c r="C1383" s="237"/>
      <c r="D1383" s="79"/>
      <c r="E1383" s="239"/>
      <c r="F1383" s="239"/>
      <c r="G1383" s="239" t="s">
        <v>489</v>
      </c>
    </row>
    <row r="1384" spans="1:8" ht="38.25">
      <c r="A1384" s="7"/>
      <c r="B1384" s="241"/>
      <c r="C1384" s="193" t="s">
        <v>141</v>
      </c>
      <c r="D1384" s="426" t="s">
        <v>455</v>
      </c>
      <c r="E1384" s="293" t="s">
        <v>587</v>
      </c>
      <c r="F1384" s="293" t="s">
        <v>588</v>
      </c>
      <c r="G1384" s="242"/>
      <c r="H1384" s="12"/>
    </row>
    <row r="1385" spans="1:8" ht="12.75">
      <c r="A1385" s="7"/>
      <c r="B1385" s="125"/>
      <c r="C1385" s="211" t="s">
        <v>142</v>
      </c>
      <c r="D1385" s="427">
        <v>100</v>
      </c>
      <c r="E1385" s="114">
        <v>420</v>
      </c>
      <c r="F1385" s="114">
        <v>430</v>
      </c>
      <c r="G1385" s="243" t="s">
        <v>206</v>
      </c>
      <c r="H1385" s="12"/>
    </row>
    <row r="1386" spans="1:8" ht="18.75" customHeight="1">
      <c r="A1386" s="7"/>
      <c r="B1386" s="120" t="s">
        <v>269</v>
      </c>
      <c r="C1386" s="244"/>
      <c r="D1386" s="359"/>
      <c r="E1386" s="359"/>
      <c r="F1386" s="359"/>
      <c r="G1386" s="396"/>
      <c r="H1386" s="12"/>
    </row>
    <row r="1387" spans="1:9" ht="18.75" customHeight="1">
      <c r="A1387" s="7"/>
      <c r="B1387" s="245" t="s">
        <v>289</v>
      </c>
      <c r="C1387" s="246">
        <v>120</v>
      </c>
      <c r="D1387" s="213"/>
      <c r="E1387" s="213"/>
      <c r="F1387" s="213"/>
      <c r="G1387" s="397">
        <f aca="true" t="shared" si="66" ref="G1387:G1402">ROUND(SUM(D1387:F1387),2)</f>
        <v>0</v>
      </c>
      <c r="H1387" s="12">
        <v>100</v>
      </c>
      <c r="I1387" s="124" t="s">
        <v>428</v>
      </c>
    </row>
    <row r="1388" spans="1:9" ht="18.75" customHeight="1">
      <c r="A1388" s="7"/>
      <c r="B1388" s="245" t="s">
        <v>289</v>
      </c>
      <c r="C1388" s="246">
        <v>140</v>
      </c>
      <c r="D1388" s="213"/>
      <c r="E1388" s="213"/>
      <c r="F1388" s="213"/>
      <c r="G1388" s="397">
        <f t="shared" si="66"/>
        <v>0</v>
      </c>
      <c r="H1388" s="12">
        <v>100</v>
      </c>
      <c r="I1388" s="124" t="s">
        <v>428</v>
      </c>
    </row>
    <row r="1389" spans="1:9" ht="18.75" customHeight="1">
      <c r="A1389" s="7"/>
      <c r="B1389" s="245" t="s">
        <v>289</v>
      </c>
      <c r="C1389" s="246">
        <v>750</v>
      </c>
      <c r="D1389" s="213">
        <v>92727.83</v>
      </c>
      <c r="E1389" s="213"/>
      <c r="F1389" s="213">
        <v>14546.25</v>
      </c>
      <c r="G1389" s="397">
        <f t="shared" si="66"/>
        <v>107274.08</v>
      </c>
      <c r="H1389" s="12">
        <v>100</v>
      </c>
      <c r="I1389" s="124" t="s">
        <v>428</v>
      </c>
    </row>
    <row r="1390" spans="1:8" ht="18.75" customHeight="1" thickBot="1">
      <c r="A1390" s="7"/>
      <c r="B1390" s="247" t="s">
        <v>463</v>
      </c>
      <c r="C1390" s="248"/>
      <c r="D1390" s="348">
        <f>ROUND(SUM(D1387:D1389),2)</f>
        <v>92727.83</v>
      </c>
      <c r="E1390" s="347">
        <f>ROUND(SUM(E1387:E1389),2)</f>
        <v>0</v>
      </c>
      <c r="F1390" s="347">
        <f>ROUND(SUM(F1387:F1389),2)</f>
        <v>14546.25</v>
      </c>
      <c r="G1390" s="398">
        <f t="shared" si="66"/>
        <v>107274.08</v>
      </c>
      <c r="H1390" s="12"/>
    </row>
    <row r="1391" spans="1:9" ht="18.75" customHeight="1">
      <c r="A1391" s="7"/>
      <c r="B1391" s="245" t="s">
        <v>290</v>
      </c>
      <c r="C1391" s="246">
        <v>120</v>
      </c>
      <c r="D1391" s="213"/>
      <c r="E1391" s="213"/>
      <c r="F1391" s="213"/>
      <c r="G1391" s="397">
        <f t="shared" si="66"/>
        <v>0</v>
      </c>
      <c r="H1391" s="12">
        <v>400</v>
      </c>
      <c r="I1391" s="124" t="s">
        <v>428</v>
      </c>
    </row>
    <row r="1392" spans="1:9" ht="18.75" customHeight="1">
      <c r="A1392" s="7"/>
      <c r="B1392" s="245" t="s">
        <v>290</v>
      </c>
      <c r="C1392" s="246">
        <v>140</v>
      </c>
      <c r="D1392" s="213"/>
      <c r="E1392" s="213"/>
      <c r="F1392" s="213"/>
      <c r="G1392" s="397">
        <f t="shared" si="66"/>
        <v>0</v>
      </c>
      <c r="H1392" s="12">
        <v>400</v>
      </c>
      <c r="I1392" s="124" t="s">
        <v>428</v>
      </c>
    </row>
    <row r="1393" spans="1:9" ht="18.75" customHeight="1">
      <c r="A1393" s="7"/>
      <c r="B1393" s="245" t="s">
        <v>290</v>
      </c>
      <c r="C1393" s="246">
        <v>750</v>
      </c>
      <c r="D1393" s="213"/>
      <c r="E1393" s="213"/>
      <c r="F1393" s="213"/>
      <c r="G1393" s="397">
        <f t="shared" si="66"/>
        <v>0</v>
      </c>
      <c r="H1393" s="12">
        <v>400</v>
      </c>
      <c r="I1393" s="124" t="s">
        <v>428</v>
      </c>
    </row>
    <row r="1394" spans="1:8" ht="18.75" customHeight="1" thickBot="1">
      <c r="A1394" s="7"/>
      <c r="B1394" s="247" t="s">
        <v>464</v>
      </c>
      <c r="C1394" s="248"/>
      <c r="D1394" s="348">
        <f>ROUND(SUM(D1391:D1393),2)</f>
        <v>0</v>
      </c>
      <c r="E1394" s="347">
        <f>ROUND(SUM(E1391:E1393),2)</f>
        <v>0</v>
      </c>
      <c r="F1394" s="347">
        <f>ROUND(SUM(F1391:F1393),2)</f>
        <v>0</v>
      </c>
      <c r="G1394" s="398">
        <f t="shared" si="66"/>
        <v>0</v>
      </c>
      <c r="H1394" s="12"/>
    </row>
    <row r="1395" spans="1:9" ht="18.75" customHeight="1">
      <c r="A1395" s="7"/>
      <c r="B1395" s="245" t="s">
        <v>291</v>
      </c>
      <c r="C1395" s="246">
        <v>120</v>
      </c>
      <c r="D1395" s="213"/>
      <c r="E1395" s="213"/>
      <c r="F1395" s="213"/>
      <c r="G1395" s="397">
        <f t="shared" si="66"/>
        <v>0</v>
      </c>
      <c r="H1395" s="12">
        <v>200</v>
      </c>
      <c r="I1395" s="124" t="s">
        <v>428</v>
      </c>
    </row>
    <row r="1396" spans="1:9" ht="18.75" customHeight="1">
      <c r="A1396" s="7"/>
      <c r="B1396" s="245" t="s">
        <v>291</v>
      </c>
      <c r="C1396" s="246">
        <v>140</v>
      </c>
      <c r="D1396" s="213"/>
      <c r="E1396" s="213"/>
      <c r="F1396" s="213"/>
      <c r="G1396" s="397">
        <f t="shared" si="66"/>
        <v>0</v>
      </c>
      <c r="H1396" s="12">
        <v>200</v>
      </c>
      <c r="I1396" s="124" t="s">
        <v>428</v>
      </c>
    </row>
    <row r="1397" spans="1:9" ht="18.75" customHeight="1">
      <c r="A1397" s="7"/>
      <c r="B1397" s="245" t="s">
        <v>291</v>
      </c>
      <c r="C1397" s="246">
        <v>750</v>
      </c>
      <c r="D1397" s="213">
        <v>16099.16</v>
      </c>
      <c r="E1397" s="213">
        <v>852.92</v>
      </c>
      <c r="F1397" s="213"/>
      <c r="G1397" s="397">
        <f t="shared" si="66"/>
        <v>16952.08</v>
      </c>
      <c r="H1397" s="12">
        <v>200</v>
      </c>
      <c r="I1397" s="124" t="s">
        <v>428</v>
      </c>
    </row>
    <row r="1398" spans="1:8" ht="18.75" customHeight="1" thickBot="1">
      <c r="A1398" s="7"/>
      <c r="B1398" s="247" t="s">
        <v>465</v>
      </c>
      <c r="C1398" s="248"/>
      <c r="D1398" s="348">
        <f>ROUND(SUM(D1395:D1397),2)</f>
        <v>16099.16</v>
      </c>
      <c r="E1398" s="347">
        <f>ROUND(SUM(E1395:E1397),2)</f>
        <v>852.92</v>
      </c>
      <c r="F1398" s="347">
        <f>ROUND(SUM(F1395:F1397),2)</f>
        <v>0</v>
      </c>
      <c r="G1398" s="398">
        <f t="shared" si="66"/>
        <v>16952.08</v>
      </c>
      <c r="H1398" s="12"/>
    </row>
    <row r="1399" spans="1:9" ht="18.75" customHeight="1">
      <c r="A1399" s="7"/>
      <c r="B1399" s="245" t="s">
        <v>292</v>
      </c>
      <c r="C1399" s="246">
        <v>120</v>
      </c>
      <c r="D1399" s="213"/>
      <c r="E1399" s="213"/>
      <c r="F1399" s="213"/>
      <c r="G1399" s="397">
        <f t="shared" si="66"/>
        <v>0</v>
      </c>
      <c r="H1399" s="12">
        <v>300</v>
      </c>
      <c r="I1399" s="124" t="s">
        <v>428</v>
      </c>
    </row>
    <row r="1400" spans="1:9" ht="18.75" customHeight="1">
      <c r="A1400" s="7"/>
      <c r="B1400" s="245" t="s">
        <v>292</v>
      </c>
      <c r="C1400" s="246">
        <v>140</v>
      </c>
      <c r="D1400" s="213"/>
      <c r="E1400" s="213"/>
      <c r="F1400" s="213"/>
      <c r="G1400" s="397">
        <f t="shared" si="66"/>
        <v>0</v>
      </c>
      <c r="H1400" s="12">
        <v>300</v>
      </c>
      <c r="I1400" s="124" t="s">
        <v>428</v>
      </c>
    </row>
    <row r="1401" spans="1:9" ht="18.75" customHeight="1">
      <c r="A1401" s="7"/>
      <c r="B1401" s="245" t="s">
        <v>292</v>
      </c>
      <c r="C1401" s="246">
        <v>750</v>
      </c>
      <c r="D1401" s="213">
        <v>2186.72</v>
      </c>
      <c r="E1401" s="213"/>
      <c r="F1401" s="213"/>
      <c r="G1401" s="397">
        <f t="shared" si="66"/>
        <v>2186.72</v>
      </c>
      <c r="H1401" s="12">
        <v>300</v>
      </c>
      <c r="I1401" s="124" t="s">
        <v>428</v>
      </c>
    </row>
    <row r="1402" spans="1:8" ht="18.75" customHeight="1" thickBot="1">
      <c r="A1402" s="7"/>
      <c r="B1402" s="247" t="s">
        <v>466</v>
      </c>
      <c r="C1402" s="248"/>
      <c r="D1402" s="348">
        <f>ROUND(SUM(D1399:D1401),2)</f>
        <v>2186.72</v>
      </c>
      <c r="E1402" s="348">
        <f>ROUND(SUM(E1399:E1401),2)</f>
        <v>0</v>
      </c>
      <c r="F1402" s="348">
        <f>ROUND(SUM(F1399:F1401),2)</f>
        <v>0</v>
      </c>
      <c r="G1402" s="398">
        <f t="shared" si="66"/>
        <v>2186.72</v>
      </c>
      <c r="H1402" s="12"/>
    </row>
    <row r="1403" spans="1:8" ht="18.75" customHeight="1">
      <c r="A1403" s="7"/>
      <c r="B1403" s="249"/>
      <c r="C1403" s="250"/>
      <c r="D1403" s="251"/>
      <c r="E1403" s="251"/>
      <c r="F1403" s="251"/>
      <c r="G1403" s="12"/>
      <c r="H1403" s="12"/>
    </row>
    <row r="1404" spans="1:7" ht="18.75" customHeight="1">
      <c r="A1404" s="7"/>
      <c r="B1404" s="249"/>
      <c r="C1404" s="250"/>
      <c r="D1404" s="251"/>
      <c r="E1404" s="251"/>
      <c r="F1404" s="251"/>
      <c r="G1404" s="12"/>
    </row>
    <row r="1405" spans="1:7" ht="38.25">
      <c r="A1405" s="8"/>
      <c r="B1405" s="252"/>
      <c r="C1405" s="193" t="s">
        <v>141</v>
      </c>
      <c r="D1405" s="426" t="s">
        <v>455</v>
      </c>
      <c r="E1405" s="293" t="s">
        <v>587</v>
      </c>
      <c r="F1405" s="293" t="s">
        <v>588</v>
      </c>
      <c r="G1405" s="242"/>
    </row>
    <row r="1406" spans="1:7" ht="12.75">
      <c r="A1406" s="7"/>
      <c r="B1406" s="125" t="s">
        <v>268</v>
      </c>
      <c r="C1406" s="211" t="s">
        <v>142</v>
      </c>
      <c r="D1406" s="427">
        <v>100</v>
      </c>
      <c r="E1406" s="114">
        <v>420</v>
      </c>
      <c r="F1406" s="114">
        <v>430</v>
      </c>
      <c r="G1406" s="243" t="s">
        <v>206</v>
      </c>
    </row>
    <row r="1407" spans="1:7" ht="18.75" customHeight="1">
      <c r="A1407" s="7"/>
      <c r="B1407" s="122" t="s">
        <v>293</v>
      </c>
      <c r="C1407" s="246">
        <v>520</v>
      </c>
      <c r="D1407" s="213">
        <v>170174.98</v>
      </c>
      <c r="E1407" s="213"/>
      <c r="F1407" s="213">
        <v>5889.25</v>
      </c>
      <c r="G1407" s="399">
        <f>ROUND(SUM(D1407:F1407),2)</f>
        <v>176064.23</v>
      </c>
    </row>
    <row r="1408" spans="1:6" ht="12.75">
      <c r="A1408" s="7"/>
      <c r="B1408" s="253"/>
      <c r="C1408" s="250"/>
      <c r="D1408" s="251"/>
      <c r="E1408" s="249"/>
      <c r="F1408" s="249"/>
    </row>
    <row r="1409" spans="1:6" ht="12.75">
      <c r="A1409" s="7"/>
      <c r="B1409" s="254" t="s">
        <v>11</v>
      </c>
      <c r="C1409" s="237"/>
      <c r="D1409" s="72"/>
      <c r="E1409" s="72"/>
      <c r="F1409" s="72"/>
    </row>
    <row r="1410" spans="1:5" ht="15.75" customHeight="1">
      <c r="A1410" s="7"/>
      <c r="B1410" s="254"/>
      <c r="C1410" s="237"/>
      <c r="D1410" s="72"/>
      <c r="E1410" s="72"/>
    </row>
    <row r="1411" spans="1:5" ht="12.75">
      <c r="A1411" s="5"/>
      <c r="B1411" s="5"/>
      <c r="C1411" s="5"/>
      <c r="D1411" s="5"/>
      <c r="E1411" s="5"/>
    </row>
    <row r="1412" spans="1:11" ht="12.75">
      <c r="A1412" s="2" t="s">
        <v>490</v>
      </c>
      <c r="B1412" s="23" t="str">
        <f>$B$1</f>
        <v>DISTRICT SCHOOL BOARD OF GULF COUNTY </v>
      </c>
      <c r="H1412" s="34"/>
      <c r="I1412" s="1"/>
      <c r="J1412" s="4" t="s">
        <v>493</v>
      </c>
      <c r="K1412" s="5"/>
    </row>
    <row r="1413" spans="2:11" ht="12.75">
      <c r="B1413" s="23" t="s">
        <v>449</v>
      </c>
      <c r="H1413" s="35"/>
      <c r="I1413" s="35"/>
      <c r="J1413" s="1" t="s">
        <v>491</v>
      </c>
      <c r="K1413" s="5"/>
    </row>
    <row r="1414" spans="2:11" ht="12.75">
      <c r="B1414" s="35" t="str">
        <f>B$4</f>
        <v>For the Fiscal Year Ended June 30, 2011</v>
      </c>
      <c r="J1414" s="9" t="s">
        <v>3</v>
      </c>
      <c r="K1414" s="5"/>
    </row>
    <row r="1415" spans="2:11" ht="12.75">
      <c r="B1415" s="24"/>
      <c r="C1415" s="24"/>
      <c r="D1415" s="36"/>
      <c r="E1415" s="36"/>
      <c r="F1415" s="36" t="s">
        <v>442</v>
      </c>
      <c r="G1415" s="36" t="s">
        <v>444</v>
      </c>
      <c r="H1415" s="36"/>
      <c r="I1415" s="36" t="s">
        <v>447</v>
      </c>
      <c r="J1415" s="36"/>
      <c r="K1415" s="5"/>
    </row>
    <row r="1416" spans="2:11" ht="12.75">
      <c r="B1416" s="255" t="s">
        <v>474</v>
      </c>
      <c r="C1416" s="256" t="s">
        <v>4</v>
      </c>
      <c r="D1416" s="37" t="s">
        <v>438</v>
      </c>
      <c r="E1416" s="37" t="s">
        <v>440</v>
      </c>
      <c r="F1416" s="37" t="s">
        <v>443</v>
      </c>
      <c r="G1416" s="37" t="s">
        <v>445</v>
      </c>
      <c r="H1416" s="37" t="s">
        <v>447</v>
      </c>
      <c r="I1416" s="37" t="s">
        <v>16</v>
      </c>
      <c r="J1416" s="137"/>
      <c r="K1416" s="5"/>
    </row>
    <row r="1417" spans="2:11" ht="12.75">
      <c r="B1417" s="257" t="s">
        <v>473</v>
      </c>
      <c r="C1417" s="256" t="s">
        <v>6</v>
      </c>
      <c r="D1417" s="78" t="s">
        <v>439</v>
      </c>
      <c r="E1417" s="78" t="s">
        <v>441</v>
      </c>
      <c r="F1417" s="78" t="s">
        <v>351</v>
      </c>
      <c r="G1417" s="78" t="s">
        <v>446</v>
      </c>
      <c r="H1417" s="78" t="s">
        <v>16</v>
      </c>
      <c r="I1417" s="78" t="s">
        <v>448</v>
      </c>
      <c r="J1417" s="78" t="s">
        <v>25</v>
      </c>
      <c r="K1417" s="5"/>
    </row>
    <row r="1418" spans="2:11" ht="12.75">
      <c r="B1418" s="104" t="s">
        <v>26</v>
      </c>
      <c r="C1418" s="36"/>
      <c r="D1418" s="269"/>
      <c r="E1418" s="269"/>
      <c r="F1418" s="269"/>
      <c r="G1418" s="269"/>
      <c r="H1418" s="269"/>
      <c r="I1418" s="269"/>
      <c r="J1418" s="269"/>
      <c r="K1418" s="5"/>
    </row>
    <row r="1419" spans="2:11" ht="12.75">
      <c r="B1419" s="14" t="s">
        <v>467</v>
      </c>
      <c r="C1419" s="88"/>
      <c r="D1419" s="400"/>
      <c r="E1419" s="400"/>
      <c r="F1419" s="400"/>
      <c r="G1419" s="400"/>
      <c r="H1419" s="400"/>
      <c r="I1419" s="400"/>
      <c r="J1419" s="390"/>
      <c r="K1419" s="5"/>
    </row>
    <row r="1420" spans="2:11" ht="12.75">
      <c r="B1420" s="27" t="s">
        <v>431</v>
      </c>
      <c r="C1420" s="86">
        <v>5100</v>
      </c>
      <c r="D1420" s="133"/>
      <c r="E1420" s="133"/>
      <c r="F1420" s="133"/>
      <c r="G1420" s="133"/>
      <c r="H1420" s="133"/>
      <c r="I1420" s="133"/>
      <c r="J1420" s="374">
        <f aca="true" t="shared" si="67" ref="J1420:J1427">ROUND(SUM(D1420:I1420),2)</f>
        <v>0</v>
      </c>
      <c r="K1420" s="5"/>
    </row>
    <row r="1421" spans="2:11" ht="12.75">
      <c r="B1421" s="29" t="s">
        <v>432</v>
      </c>
      <c r="C1421" s="90">
        <v>5200</v>
      </c>
      <c r="D1421" s="133"/>
      <c r="E1421" s="133"/>
      <c r="F1421" s="133"/>
      <c r="G1421" s="133"/>
      <c r="H1421" s="133"/>
      <c r="I1421" s="133"/>
      <c r="J1421" s="375">
        <f t="shared" si="67"/>
        <v>0</v>
      </c>
      <c r="K1421" s="5"/>
    </row>
    <row r="1422" spans="2:11" ht="12.75">
      <c r="B1422" s="100" t="s">
        <v>433</v>
      </c>
      <c r="C1422" s="86">
        <v>5300</v>
      </c>
      <c r="D1422" s="133"/>
      <c r="E1422" s="133"/>
      <c r="F1422" s="133"/>
      <c r="G1422" s="133"/>
      <c r="H1422" s="133"/>
      <c r="I1422" s="133"/>
      <c r="J1422" s="327">
        <f t="shared" si="67"/>
        <v>0</v>
      </c>
      <c r="K1422" s="5"/>
    </row>
    <row r="1423" spans="2:11" ht="12.75">
      <c r="B1423" s="100" t="s">
        <v>434</v>
      </c>
      <c r="C1423" s="86">
        <v>5400</v>
      </c>
      <c r="D1423" s="133"/>
      <c r="E1423" s="133"/>
      <c r="F1423" s="133"/>
      <c r="G1423" s="133"/>
      <c r="H1423" s="133"/>
      <c r="I1423" s="133"/>
      <c r="J1423" s="327">
        <f t="shared" si="67"/>
        <v>0</v>
      </c>
      <c r="K1423" s="5"/>
    </row>
    <row r="1424" spans="2:11" ht="12.75">
      <c r="B1424" s="100" t="s">
        <v>435</v>
      </c>
      <c r="C1424" s="86">
        <v>5500</v>
      </c>
      <c r="D1424" s="133"/>
      <c r="E1424" s="133"/>
      <c r="F1424" s="133"/>
      <c r="G1424" s="133"/>
      <c r="H1424" s="133"/>
      <c r="I1424" s="133"/>
      <c r="J1424" s="327">
        <f t="shared" si="67"/>
        <v>0</v>
      </c>
      <c r="K1424" s="5"/>
    </row>
    <row r="1425" spans="2:11" ht="12.75">
      <c r="B1425" s="29" t="s">
        <v>436</v>
      </c>
      <c r="C1425" s="90">
        <v>5900</v>
      </c>
      <c r="D1425" s="133"/>
      <c r="E1425" s="133"/>
      <c r="F1425" s="133"/>
      <c r="G1425" s="133"/>
      <c r="H1425" s="133"/>
      <c r="I1425" s="133"/>
      <c r="J1425" s="375">
        <f t="shared" si="67"/>
        <v>0</v>
      </c>
      <c r="K1425" s="5"/>
    </row>
    <row r="1426" spans="2:11" s="8" customFormat="1" ht="12.75">
      <c r="B1426" s="288"/>
      <c r="C1426" s="152"/>
      <c r="D1426" s="379"/>
      <c r="E1426" s="379"/>
      <c r="F1426" s="379"/>
      <c r="G1426" s="379"/>
      <c r="H1426" s="379"/>
      <c r="I1426" s="379"/>
      <c r="J1426" s="330"/>
      <c r="K1426" s="84"/>
    </row>
    <row r="1427" spans="2:11" s="8" customFormat="1" ht="13.5" thickBot="1">
      <c r="B1427" s="147" t="s">
        <v>437</v>
      </c>
      <c r="C1427" s="89">
        <v>5000</v>
      </c>
      <c r="D1427" s="363">
        <f aca="true" t="shared" si="68" ref="D1427:I1427">ROUND(SUM(D1420:D1425),2)</f>
        <v>0</v>
      </c>
      <c r="E1427" s="363">
        <f t="shared" si="68"/>
        <v>0</v>
      </c>
      <c r="F1427" s="363">
        <f t="shared" si="68"/>
        <v>0</v>
      </c>
      <c r="G1427" s="363">
        <f t="shared" si="68"/>
        <v>0</v>
      </c>
      <c r="H1427" s="363">
        <f t="shared" si="68"/>
        <v>0</v>
      </c>
      <c r="I1427" s="363">
        <f t="shared" si="68"/>
        <v>0</v>
      </c>
      <c r="J1427" s="363">
        <f t="shared" si="67"/>
        <v>0</v>
      </c>
      <c r="K1427" s="84"/>
    </row>
    <row r="1428" spans="2:11" s="13" customFormat="1" ht="12.75">
      <c r="B1428" s="33"/>
      <c r="C1428" s="258"/>
      <c r="D1428" s="224"/>
      <c r="E1428" s="224"/>
      <c r="F1428" s="224"/>
      <c r="G1428" s="224"/>
      <c r="H1428" s="224"/>
      <c r="I1428" s="224"/>
      <c r="J1428" s="224"/>
      <c r="K1428" s="82"/>
    </row>
    <row r="1429" spans="2:11" s="13" customFormat="1" ht="12.75">
      <c r="B1429" s="33"/>
      <c r="C1429" s="258"/>
      <c r="D1429" s="224"/>
      <c r="E1429" s="224"/>
      <c r="F1429" s="224"/>
      <c r="G1429" s="224"/>
      <c r="H1429" s="224"/>
      <c r="I1429" s="224"/>
      <c r="J1429" s="224"/>
      <c r="K1429" s="82"/>
    </row>
    <row r="1430" spans="2:11" s="13" customFormat="1" ht="12.75">
      <c r="B1430" s="98" t="s">
        <v>475</v>
      </c>
      <c r="C1430" s="164" t="s">
        <v>4</v>
      </c>
      <c r="D1430" s="260"/>
      <c r="E1430" s="224"/>
      <c r="F1430" s="224"/>
      <c r="G1430" s="224"/>
      <c r="H1430" s="224"/>
      <c r="I1430" s="224"/>
      <c r="J1430" s="224"/>
      <c r="K1430" s="82"/>
    </row>
    <row r="1431" spans="2:11" s="13" customFormat="1" ht="12.75">
      <c r="B1431" s="44" t="s">
        <v>476</v>
      </c>
      <c r="C1431" s="88" t="s">
        <v>6</v>
      </c>
      <c r="D1431" s="229" t="s">
        <v>479</v>
      </c>
      <c r="E1431" s="224"/>
      <c r="F1431" s="224"/>
      <c r="G1431" s="224"/>
      <c r="H1431" s="224"/>
      <c r="I1431" s="224"/>
      <c r="J1431" s="224"/>
      <c r="K1431" s="82"/>
    </row>
    <row r="1432" spans="2:11" s="13" customFormat="1" ht="12.75">
      <c r="B1432" s="163" t="s">
        <v>478</v>
      </c>
      <c r="C1432" s="164"/>
      <c r="D1432" s="392"/>
      <c r="E1432" s="224"/>
      <c r="F1432" s="224"/>
      <c r="G1432" s="224"/>
      <c r="H1432" s="224"/>
      <c r="I1432" s="224"/>
      <c r="J1432" s="224"/>
      <c r="K1432" s="82"/>
    </row>
    <row r="1433" spans="2:12" s="13" customFormat="1" ht="12.75">
      <c r="B1433" s="100" t="s">
        <v>455</v>
      </c>
      <c r="C1433" s="86">
        <v>5900</v>
      </c>
      <c r="D1433" s="231"/>
      <c r="E1433" s="224"/>
      <c r="F1433" s="224"/>
      <c r="G1433" s="224"/>
      <c r="H1433" s="224"/>
      <c r="I1433" s="224"/>
      <c r="J1433" s="224"/>
      <c r="K1433" s="82">
        <v>100</v>
      </c>
      <c r="L1433" s="261" t="s">
        <v>428</v>
      </c>
    </row>
    <row r="1434" spans="2:12" s="13" customFormat="1" ht="12.75">
      <c r="B1434" s="297" t="s">
        <v>573</v>
      </c>
      <c r="C1434" s="88">
        <v>5900</v>
      </c>
      <c r="D1434" s="401"/>
      <c r="E1434" s="224"/>
      <c r="F1434" s="224"/>
      <c r="G1434" s="224"/>
      <c r="H1434" s="224"/>
      <c r="I1434" s="224"/>
      <c r="J1434" s="224"/>
      <c r="K1434" s="82">
        <v>150</v>
      </c>
      <c r="L1434" s="261" t="s">
        <v>428</v>
      </c>
    </row>
    <row r="1435" spans="2:12" s="13" customFormat="1" ht="12.75">
      <c r="B1435" s="29" t="s">
        <v>572</v>
      </c>
      <c r="C1435" s="90">
        <v>5900</v>
      </c>
      <c r="D1435" s="235"/>
      <c r="E1435" s="224"/>
      <c r="F1435" s="224"/>
      <c r="G1435" s="224"/>
      <c r="H1435" s="224"/>
      <c r="I1435" s="224"/>
      <c r="J1435" s="224"/>
      <c r="K1435" s="82">
        <v>175</v>
      </c>
      <c r="L1435" s="261" t="s">
        <v>428</v>
      </c>
    </row>
    <row r="1436" spans="2:12" s="13" customFormat="1" ht="12.75">
      <c r="B1436" s="298"/>
      <c r="C1436" s="300"/>
      <c r="D1436" s="402"/>
      <c r="E1436" s="224"/>
      <c r="F1436" s="224"/>
      <c r="G1436" s="224"/>
      <c r="H1436" s="224"/>
      <c r="I1436" s="224"/>
      <c r="J1436" s="224"/>
      <c r="K1436" s="82"/>
      <c r="L1436" s="261"/>
    </row>
    <row r="1437" spans="2:12" s="8" customFormat="1" ht="12.75">
      <c r="B1437" s="299" t="s">
        <v>477</v>
      </c>
      <c r="C1437" s="301">
        <v>5900</v>
      </c>
      <c r="D1437" s="365">
        <f>ROUND(SUM(D1433:D1435),2)</f>
        <v>0</v>
      </c>
      <c r="E1437" s="251"/>
      <c r="F1437" s="251"/>
      <c r="G1437" s="251"/>
      <c r="H1437" s="251"/>
      <c r="I1437" s="251"/>
      <c r="J1437" s="251"/>
      <c r="K1437" s="84"/>
      <c r="L1437" s="289"/>
    </row>
    <row r="1438" spans="2:12" s="13" customFormat="1" ht="12.75">
      <c r="B1438" s="33"/>
      <c r="C1438" s="258"/>
      <c r="D1438" s="224"/>
      <c r="E1438" s="224"/>
      <c r="F1438" s="224"/>
      <c r="G1438" s="224"/>
      <c r="H1438" s="224"/>
      <c r="I1438" s="224"/>
      <c r="J1438" s="224"/>
      <c r="K1438" s="82"/>
      <c r="L1438" s="261"/>
    </row>
    <row r="1439" spans="2:12" s="13" customFormat="1" ht="12.75">
      <c r="B1439" s="33"/>
      <c r="C1439" s="258"/>
      <c r="D1439" s="224"/>
      <c r="E1439" s="224"/>
      <c r="F1439" s="224"/>
      <c r="G1439" s="224"/>
      <c r="H1439" s="224"/>
      <c r="I1439" s="224"/>
      <c r="J1439" s="224"/>
      <c r="K1439" s="82"/>
      <c r="L1439" s="261"/>
    </row>
    <row r="1440" spans="2:12" s="13" customFormat="1" ht="12.75">
      <c r="B1440" s="98" t="s">
        <v>450</v>
      </c>
      <c r="C1440" s="177"/>
      <c r="D1440" s="228" t="s">
        <v>132</v>
      </c>
      <c r="E1440" s="228" t="s">
        <v>451</v>
      </c>
      <c r="F1440" s="228" t="s">
        <v>452</v>
      </c>
      <c r="G1440" s="228" t="s">
        <v>132</v>
      </c>
      <c r="H1440" s="224"/>
      <c r="I1440" s="224"/>
      <c r="J1440" s="224"/>
      <c r="K1440" s="82"/>
      <c r="L1440" s="261"/>
    </row>
    <row r="1441" spans="2:12" s="13" customFormat="1" ht="12.75">
      <c r="B1441" s="25" t="s">
        <v>614</v>
      </c>
      <c r="C1441" s="107"/>
      <c r="D1441" s="262">
        <v>40360</v>
      </c>
      <c r="E1441" s="263" t="s">
        <v>534</v>
      </c>
      <c r="F1441" s="263" t="s">
        <v>534</v>
      </c>
      <c r="G1441" s="262">
        <v>40724</v>
      </c>
      <c r="H1441" s="224"/>
      <c r="I1441" s="224"/>
      <c r="J1441" s="224"/>
      <c r="K1441" s="82"/>
      <c r="L1441" s="261"/>
    </row>
    <row r="1442" spans="2:12" s="13" customFormat="1" ht="12.75">
      <c r="B1442" s="264" t="s">
        <v>480</v>
      </c>
      <c r="C1442" s="140"/>
      <c r="D1442" s="235"/>
      <c r="E1442" s="235">
        <v>55047.58</v>
      </c>
      <c r="F1442" s="235">
        <v>55047.58</v>
      </c>
      <c r="G1442" s="235"/>
      <c r="H1442" s="224"/>
      <c r="I1442" s="224"/>
      <c r="J1442" s="224"/>
      <c r="K1442" s="82">
        <v>200</v>
      </c>
      <c r="L1442" s="261" t="s">
        <v>428</v>
      </c>
    </row>
    <row r="1443" spans="2:12" s="13" customFormat="1" ht="12.75">
      <c r="B1443" s="163" t="s">
        <v>481</v>
      </c>
      <c r="C1443" s="83"/>
      <c r="D1443" s="83"/>
      <c r="E1443" s="259"/>
      <c r="F1443" s="265"/>
      <c r="G1443" s="392"/>
      <c r="H1443" s="224"/>
      <c r="I1443" s="224"/>
      <c r="J1443" s="224"/>
      <c r="K1443" s="82"/>
      <c r="L1443" s="261"/>
    </row>
    <row r="1444" spans="2:12" s="13" customFormat="1" ht="12.75">
      <c r="B1444" s="447" t="s">
        <v>453</v>
      </c>
      <c r="C1444" s="448"/>
      <c r="D1444" s="448"/>
      <c r="E1444" s="448"/>
      <c r="F1444" s="449"/>
      <c r="G1444" s="231">
        <v>55047.58</v>
      </c>
      <c r="H1444" s="224"/>
      <c r="I1444" s="224"/>
      <c r="J1444" s="224"/>
      <c r="K1444" s="82">
        <v>300</v>
      </c>
      <c r="L1444" s="261" t="s">
        <v>428</v>
      </c>
    </row>
    <row r="1445" spans="2:12" s="13" customFormat="1" ht="12.75">
      <c r="B1445" s="266" t="s">
        <v>454</v>
      </c>
      <c r="C1445" s="267"/>
      <c r="D1445" s="267"/>
      <c r="E1445" s="267"/>
      <c r="F1445" s="268"/>
      <c r="G1445" s="269"/>
      <c r="H1445" s="224"/>
      <c r="I1445" s="224"/>
      <c r="J1445" s="224"/>
      <c r="K1445" s="82"/>
      <c r="L1445" s="261"/>
    </row>
    <row r="1446" spans="1:12" s="13" customFormat="1" ht="12.75">
      <c r="A1446" s="13" t="s">
        <v>472</v>
      </c>
      <c r="B1446" s="450"/>
      <c r="C1446" s="451"/>
      <c r="D1446" s="451"/>
      <c r="E1446" s="451"/>
      <c r="F1446" s="452"/>
      <c r="G1446" s="231"/>
      <c r="H1446" s="224"/>
      <c r="I1446" s="224"/>
      <c r="J1446" s="224"/>
      <c r="K1446" s="82">
        <v>10</v>
      </c>
      <c r="L1446" s="261" t="s">
        <v>428</v>
      </c>
    </row>
    <row r="1447" spans="1:12" s="13" customFormat="1" ht="12.75">
      <c r="A1447" s="13" t="s">
        <v>472</v>
      </c>
      <c r="B1447" s="454"/>
      <c r="C1447" s="454"/>
      <c r="D1447" s="454"/>
      <c r="E1447" s="454"/>
      <c r="F1447" s="454"/>
      <c r="G1447" s="231"/>
      <c r="H1447" s="224"/>
      <c r="I1447" s="224"/>
      <c r="J1447" s="224"/>
      <c r="K1447" s="82">
        <v>20</v>
      </c>
      <c r="L1447" s="261" t="s">
        <v>428</v>
      </c>
    </row>
    <row r="1448" spans="1:12" s="13" customFormat="1" ht="12.75">
      <c r="A1448" s="13" t="s">
        <v>472</v>
      </c>
      <c r="B1448" s="453"/>
      <c r="C1448" s="453"/>
      <c r="D1448" s="453"/>
      <c r="E1448" s="453"/>
      <c r="F1448" s="453"/>
      <c r="G1448" s="235"/>
      <c r="H1448" s="224"/>
      <c r="I1448" s="224"/>
      <c r="J1448" s="224"/>
      <c r="K1448" s="84">
        <v>30</v>
      </c>
      <c r="L1448" s="261" t="s">
        <v>428</v>
      </c>
    </row>
    <row r="1449" spans="1:12" s="13" customFormat="1" ht="12.75">
      <c r="A1449" s="13" t="s">
        <v>472</v>
      </c>
      <c r="B1449" s="453"/>
      <c r="C1449" s="453"/>
      <c r="D1449" s="453"/>
      <c r="E1449" s="453"/>
      <c r="F1449" s="453"/>
      <c r="G1449" s="235"/>
      <c r="H1449" s="224"/>
      <c r="I1449" s="224"/>
      <c r="J1449" s="224"/>
      <c r="K1449" s="84">
        <v>40</v>
      </c>
      <c r="L1449" s="261" t="s">
        <v>428</v>
      </c>
    </row>
    <row r="1450" spans="1:12" s="13" customFormat="1" ht="12.75">
      <c r="A1450" s="13" t="s">
        <v>472</v>
      </c>
      <c r="B1450" s="453"/>
      <c r="C1450" s="453"/>
      <c r="D1450" s="453"/>
      <c r="E1450" s="453"/>
      <c r="F1450" s="453"/>
      <c r="G1450" s="235"/>
      <c r="H1450" s="224"/>
      <c r="I1450" s="224"/>
      <c r="J1450" s="224"/>
      <c r="K1450" s="84">
        <v>50</v>
      </c>
      <c r="L1450" s="261" t="s">
        <v>428</v>
      </c>
    </row>
    <row r="1451" spans="1:12" s="13" customFormat="1" ht="12.75">
      <c r="A1451" s="13" t="s">
        <v>472</v>
      </c>
      <c r="B1451" s="453"/>
      <c r="C1451" s="453"/>
      <c r="D1451" s="453"/>
      <c r="E1451" s="453"/>
      <c r="F1451" s="453"/>
      <c r="G1451" s="235"/>
      <c r="H1451" s="224"/>
      <c r="I1451" s="224"/>
      <c r="J1451" s="224"/>
      <c r="K1451" s="84">
        <v>60</v>
      </c>
      <c r="L1451" s="261" t="s">
        <v>428</v>
      </c>
    </row>
    <row r="1452" spans="1:12" s="13" customFormat="1" ht="12.75">
      <c r="A1452" s="13" t="s">
        <v>472</v>
      </c>
      <c r="B1452" s="453"/>
      <c r="C1452" s="453"/>
      <c r="D1452" s="453"/>
      <c r="E1452" s="453"/>
      <c r="F1452" s="453"/>
      <c r="G1452" s="235"/>
      <c r="H1452" s="224"/>
      <c r="I1452" s="224"/>
      <c r="J1452" s="224"/>
      <c r="K1452" s="84">
        <v>70</v>
      </c>
      <c r="L1452" s="261" t="s">
        <v>428</v>
      </c>
    </row>
    <row r="1453" spans="1:12" s="13" customFormat="1" ht="12.75">
      <c r="A1453" s="13" t="s">
        <v>472</v>
      </c>
      <c r="B1453" s="453"/>
      <c r="C1453" s="453"/>
      <c r="D1453" s="453"/>
      <c r="E1453" s="453"/>
      <c r="F1453" s="453"/>
      <c r="G1453" s="235"/>
      <c r="H1453" s="224"/>
      <c r="I1453" s="224"/>
      <c r="J1453" s="224"/>
      <c r="K1453" s="84">
        <v>80</v>
      </c>
      <c r="L1453" s="261" t="s">
        <v>428</v>
      </c>
    </row>
    <row r="1454" spans="1:12" s="13" customFormat="1" ht="12.75">
      <c r="A1454" s="13" t="s">
        <v>472</v>
      </c>
      <c r="B1454" s="453"/>
      <c r="C1454" s="453"/>
      <c r="D1454" s="453"/>
      <c r="E1454" s="453"/>
      <c r="F1454" s="453"/>
      <c r="G1454" s="235"/>
      <c r="H1454" s="224"/>
      <c r="I1454" s="224"/>
      <c r="J1454" s="224"/>
      <c r="K1454" s="84">
        <v>90</v>
      </c>
      <c r="L1454" s="261" t="s">
        <v>428</v>
      </c>
    </row>
    <row r="1455" spans="2:11" s="13" customFormat="1" ht="12.75">
      <c r="B1455" s="33"/>
      <c r="C1455" s="258"/>
      <c r="D1455" s="224"/>
      <c r="E1455" s="224"/>
      <c r="F1455" s="224"/>
      <c r="G1455" s="224"/>
      <c r="H1455" s="224"/>
      <c r="I1455" s="224"/>
      <c r="J1455" s="224"/>
      <c r="K1455" s="82"/>
    </row>
    <row r="1456" spans="2:11" s="13" customFormat="1" ht="12.75">
      <c r="B1456" s="33"/>
      <c r="C1456" s="258"/>
      <c r="D1456" s="224"/>
      <c r="E1456" s="224"/>
      <c r="F1456" s="224"/>
      <c r="G1456" s="224"/>
      <c r="H1456" s="224"/>
      <c r="I1456" s="224"/>
      <c r="J1456" s="224"/>
      <c r="K1456" s="82"/>
    </row>
    <row r="1457" spans="2:11" s="7" customFormat="1" ht="12.75">
      <c r="B1457" s="31" t="s">
        <v>41</v>
      </c>
      <c r="C1457" s="91"/>
      <c r="D1457" s="92"/>
      <c r="E1457" s="92"/>
      <c r="F1457" s="92"/>
      <c r="G1457" s="92"/>
      <c r="H1457" s="92"/>
      <c r="I1457" s="92"/>
      <c r="J1457" s="270"/>
      <c r="K1457" s="79"/>
    </row>
    <row r="1458" spans="2:12" s="7" customFormat="1" ht="12.75">
      <c r="B1458" s="271"/>
      <c r="C1458" s="91"/>
      <c r="D1458" s="92"/>
      <c r="E1458" s="92"/>
      <c r="F1458" s="92"/>
      <c r="G1458" s="92"/>
      <c r="H1458" s="92"/>
      <c r="I1458" s="92"/>
      <c r="J1458" s="92"/>
      <c r="K1458" s="270"/>
      <c r="L1458" s="79"/>
    </row>
    <row r="1459" spans="2:12" s="7" customFormat="1" ht="12.75">
      <c r="B1459" s="271"/>
      <c r="C1459" s="91"/>
      <c r="D1459" s="92"/>
      <c r="E1459" s="92"/>
      <c r="F1459" s="92"/>
      <c r="G1459" s="92"/>
      <c r="H1459" s="92"/>
      <c r="I1459" s="92"/>
      <c r="J1459" s="92"/>
      <c r="K1459" s="270"/>
      <c r="L1459" s="79"/>
    </row>
    <row r="1460" spans="1:5" ht="12.75">
      <c r="A1460" s="12" t="s">
        <v>215</v>
      </c>
      <c r="B1460" s="12"/>
      <c r="C1460" s="12"/>
      <c r="D1460" s="12"/>
      <c r="E1460" s="12"/>
    </row>
    <row r="1462" ht="11.25" customHeight="1"/>
  </sheetData>
  <sheetProtection/>
  <mergeCells count="10">
    <mergeCell ref="B1444:F1444"/>
    <mergeCell ref="B1446:F1446"/>
    <mergeCell ref="B1453:F1453"/>
    <mergeCell ref="B1447:F1447"/>
    <mergeCell ref="B1448:F1448"/>
    <mergeCell ref="B1454:F1454"/>
    <mergeCell ref="B1449:F1449"/>
    <mergeCell ref="B1450:F1450"/>
    <mergeCell ref="B1451:F1451"/>
    <mergeCell ref="B1452:F1452"/>
  </mergeCells>
  <dataValidations count="13">
    <dataValidation type="decimal" operator="lessThanOrEqual" allowBlank="1" showInputMessage="1" showErrorMessage="1" errorTitle="Value Error" error="Value in this cell must be negative." sqref="D1170:J1176 D240:D246 D139:D144 D358:D364 D831:D837 D757:D763 D615:D621 D473:D479 D544:D550 D686:D692 D903:J906 D917:J923 D1027:M1033 D1013:M1016 D1217:J1219 D1232:J1238 D1101:D1106 D1155:J1157">
      <formula1>0</formula1>
    </dataValidation>
    <dataValidation allowBlank="1" showInputMessage="1" showErrorMessage="1" promptTitle="Medicaid Expenditures" prompt="The total medicaid expenditures entered here must equal the sum of the amounts in the lines below. Although the detailed expenditure lines are in column G, this is not representative of amounts unexpended at June 30, 2011." sqref="F1442"/>
    <dataValidation type="decimal" operator="greaterThanOrEqual" allowBlank="1" showInputMessage="1" showErrorMessage="1" errorTitle="Value Error" error="Value in this cell must be positive." sqref="E1309:E1326">
      <formula1>0</formula1>
    </dataValidation>
    <dataValidation allowBlank="1" showInputMessage="1" showErrorMessage="1" promptTitle="Additions and Deductions" prompt="Please be sure to enter total additions and total deductions instead of entering the net change as either an addition or deduction. These amounts are used in federal reporting." sqref="D1268:D1272 D1256:D1259 D1261:D1263"/>
    <dataValidation allowBlank="1" showInputMessage="1" showErrorMessage="1" promptTitle="Long-Term Liabilities" prompt="Please be sure these amounts agree to the government-wide statement of net assets. The amount entered should equal the sum of portions due within one year and due after one year." sqref="D1287:D1295"/>
    <dataValidation allowBlank="1" showInputMessage="1" showErrorMessage="1" promptTitle="Long-Term Liabilities" prompt="Please be sure these amounts agree to the government-wide statement of net assets if the district has business-like activities to report. The amount entered should equal the sum of portions due within one year and due after one year." sqref="E1295 E1287:E1293"/>
    <dataValidation allowBlank="1" showInputMessage="1" showErrorMessage="1" promptTitle="Instructional Materials" prompt="Enter the science lab allocation with instructional materials. Do not include the library media allocation." sqref="F1314"/>
    <dataValidation allowBlank="1" showInputMessage="1" showErrorMessage="1" promptTitle="Instructional Materials" prompt="Only enter the library media. Do not include the science lab allocation." sqref="F1315"/>
    <dataValidation allowBlank="1" showInputMessage="1" showErrorMessage="1" promptTitle="Flexible Spending" prompt="Do not enter amounts in this table unless the district used categorical funding flexible spending as indicated on Page 23, Exhibit K-13, Schedule of Categorical Programs." sqref="D1420:I1420"/>
    <dataValidation allowBlank="1" showInputMessage="1" showErrorMessage="1" promptTitle="Excellent Teaching" prompt="Include all revenues from both the General Fund and the Special Revenue Funds - ARRA SFSF." sqref="F1312"/>
    <dataValidation allowBlank="1" showInputMessage="1" showErrorMessage="1" promptTitle="Excellent Teaching" prompt="Include all expenditures from both the General Fund and the Special Revenue Funds - ARRA SFSF." sqref="G1312"/>
    <dataValidation type="decimal" operator="lessThanOrEqual" allowBlank="1" showInputMessage="1" showErrorMessage="1" errorTitle="Unassigned Fund Balance" error="Except for the general fund, only the negative residual should be classified as unassigned. A negative residual amount should not be reported for restricted, committed, or assigned fund balances for any fund." sqref="D257 D1117 D1044:M1044 D934:J934 D848 D774 D703 D632 D561 D490 D375">
      <formula1>0</formula1>
    </dataValidation>
    <dataValidation allowBlank="1" showInputMessage="1" showErrorMessage="1" sqref="D1421:I1425"/>
  </dataValidations>
  <printOptions horizontalCentered="1"/>
  <pageMargins left="0.25" right="0.25" top="0.5" bottom="0" header="0" footer="0"/>
  <pageSetup fitToHeight="1" fitToWidth="1" horizontalDpi="300" verticalDpi="300" orientation="landscape" paperSize="5" scale="84" r:id="rId1"/>
  <rowBreaks count="8" manualBreakCount="8">
    <brk id="38" max="255" man="1"/>
    <brk id="343" min="1" max="10" man="1"/>
    <brk id="458" max="255" man="1"/>
    <brk id="529" max="255" man="1"/>
    <brk id="600" max="255" man="1"/>
    <brk id="671" max="255" man="1"/>
    <brk id="742" max="255" man="1"/>
    <brk id="893"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Cheryl Dunn</dc:creator>
  <cp:keywords/>
  <dc:description/>
  <cp:lastModifiedBy>cworley</cp:lastModifiedBy>
  <cp:lastPrinted>2011-08-24T18:45:31Z</cp:lastPrinted>
  <dcterms:created xsi:type="dcterms:W3CDTF">2000-07-06T13:27:15Z</dcterms:created>
  <dcterms:modified xsi:type="dcterms:W3CDTF">2011-08-29T14:56:23Z</dcterms:modified>
  <cp:category/>
  <cp:version/>
  <cp:contentType/>
  <cp:contentStatus/>
</cp:coreProperties>
</file>